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883" firstSheet="3" activeTab="9"/>
  </bookViews>
  <sheets>
    <sheet name="Deckblatt" sheetId="1" r:id="rId1"/>
    <sheet name="Privater Bedarf" sheetId="2" r:id="rId2"/>
    <sheet name="Betriebliche Kosten 1. Jahr" sheetId="3" r:id="rId3"/>
    <sheet name="Betriebliche Kosten 2. Jahr" sheetId="4" r:id="rId4"/>
    <sheet name="Betriebliche Kosten 3. Jahr" sheetId="5" r:id="rId5"/>
    <sheet name="Umsatzplanung" sheetId="6" r:id="rId6"/>
    <sheet name="Investitionen-Finanzierung" sheetId="7" r:id="rId7"/>
    <sheet name="Auswertung Kosten" sheetId="8" r:id="rId8"/>
    <sheet name="Auswertung Umsätze" sheetId="9" r:id="rId9"/>
    <sheet name="Gewinn-Verlust 1. - 3. Jahr" sheetId="10" r:id="rId10"/>
    <sheet name="Liquidität 1. - 3. Jahr" sheetId="11" r:id="rId11"/>
  </sheets>
  <definedNames>
    <definedName name="_xlnm.Print_Area" localSheetId="7">'Auswertung Kosten'!$A$1:$D$25</definedName>
    <definedName name="_xlnm.Print_Area" localSheetId="8">'Auswertung Umsätze'!$A$1:$D$25</definedName>
    <definedName name="_xlnm.Print_Area" localSheetId="2">'Betriebliche Kosten 1. Jahr'!$A$1:$O$31</definedName>
    <definedName name="_xlnm.Print_Area" localSheetId="3">'Betriebliche Kosten 2. Jahr'!$A$1:$K$30</definedName>
    <definedName name="_xlnm.Print_Area" localSheetId="4">'Betriebliche Kosten 3. Jahr'!$A$1:$K$30</definedName>
    <definedName name="_xlnm.Print_Area" localSheetId="0">'Deckblatt'!$A$2:$C$18</definedName>
    <definedName name="_xlnm.Print_Area" localSheetId="9">'Gewinn-Verlust 1. - 3. Jahr'!$A$1:$O$24</definedName>
    <definedName name="_xlnm.Print_Area" localSheetId="6">'Investitionen-Finanzierung'!$A$1:$H$61</definedName>
    <definedName name="_xlnm.Print_Area" localSheetId="10">'Liquidität 1. - 3. Jahr'!$A$1:$N$52</definedName>
    <definedName name="_xlnm.Print_Area" localSheetId="1">'Privater Bedarf'!$A$1:$G$42</definedName>
    <definedName name="_xlnm.Print_Area" localSheetId="5">'Umsatzplanung'!$A$1:$AA$41</definedName>
  </definedNames>
  <calcPr fullCalcOnLoad="1" iterate="1" iterateCount="100" iterateDelta="0.001"/>
</workbook>
</file>

<file path=xl/comments1.xml><?xml version="1.0" encoding="utf-8"?>
<comments xmlns="http://schemas.openxmlformats.org/spreadsheetml/2006/main">
  <authors>
    <author>Stefani1971</author>
  </authors>
  <commentList>
    <comment ref="C18" authorId="0">
      <text>
        <r>
          <rPr>
            <sz val="9"/>
            <rFont val="Tahoma"/>
            <family val="0"/>
          </rPr>
          <t xml:space="preserve">Bitte hier den Mehrwertsteuersatz eintragen (ohne Prozent). Eine Mehrauswahl ist nicht möglich. Bei mehreren Mehrwertsteuersätzen bitte den wählen, der in der Zukunft am Häufigsten vorkommen wird. </t>
        </r>
      </text>
    </comment>
  </commentList>
</comments>
</file>

<file path=xl/comments10.xml><?xml version="1.0" encoding="utf-8"?>
<comments xmlns="http://schemas.openxmlformats.org/spreadsheetml/2006/main">
  <authors>
    <author>Stefani1971</author>
  </authors>
  <commentList>
    <comment ref="B9" authorId="0">
      <text>
        <r>
          <rPr>
            <b/>
            <sz val="9"/>
            <rFont val="Tahoma"/>
            <family val="0"/>
          </rPr>
          <t xml:space="preserve">abzgl. der Mietsicherheit für Mietobjekte lt. Gründungskosten
</t>
        </r>
        <r>
          <rPr>
            <sz val="9"/>
            <rFont val="Tahoma"/>
            <family val="0"/>
          </rPr>
          <t xml:space="preserve">
</t>
        </r>
      </text>
    </comment>
    <comment ref="A2" authorId="0">
      <text>
        <r>
          <rPr>
            <b/>
            <sz val="9"/>
            <rFont val="Tahoma"/>
            <family val="0"/>
          </rPr>
          <t>Diese Tabelle wird automatisch berechnet</t>
        </r>
      </text>
    </comment>
  </commentList>
</comments>
</file>

<file path=xl/comments11.xml><?xml version="1.0" encoding="utf-8"?>
<comments xmlns="http://schemas.openxmlformats.org/spreadsheetml/2006/main">
  <authors>
    <author>Stefani1971</author>
  </authors>
  <commentList>
    <comment ref="A2" authorId="0">
      <text>
        <r>
          <rPr>
            <b/>
            <sz val="9"/>
            <rFont val="Tahoma"/>
            <family val="0"/>
          </rPr>
          <t>Diese Tabelle wird automatisch berechnet</t>
        </r>
      </text>
    </comment>
    <comment ref="A25" authorId="0">
      <text>
        <r>
          <rPr>
            <b/>
            <sz val="9"/>
            <rFont val="Tahoma"/>
            <family val="0"/>
          </rPr>
          <t>Diese Spalte darf niemals rot sein. Das würde bedeuten, dass eine Zahlungsunfähigkeit vorliegt</t>
        </r>
      </text>
    </comment>
    <comment ref="A24" authorId="0">
      <text>
        <r>
          <rPr>
            <b/>
            <sz val="9"/>
            <rFont val="Tahoma"/>
            <family val="0"/>
          </rPr>
          <t>ein Minusbetrag in einem einzelnen Monat ist in Ordnung, wenn Reserven aus dem Vormonat vorhanden sind.</t>
        </r>
      </text>
    </comment>
    <comment ref="A13" authorId="0">
      <text>
        <r>
          <rPr>
            <b/>
            <sz val="9"/>
            <rFont val="Tahoma"/>
            <family val="0"/>
          </rPr>
          <t>Wird aus Tabelle Investitionen-Finanzierung übernommen, zzgl. einer evtl. Mietsicherheit</t>
        </r>
      </text>
    </comment>
    <comment ref="A29" authorId="0">
      <text>
        <r>
          <rPr>
            <b/>
            <sz val="9"/>
            <rFont val="Tahoma"/>
            <family val="0"/>
          </rPr>
          <t>Diese Tabelle wird automatisch berechnet</t>
        </r>
      </text>
    </comment>
    <comment ref="A40" authorId="0">
      <text>
        <r>
          <rPr>
            <b/>
            <sz val="9"/>
            <rFont val="Tahoma"/>
            <family val="0"/>
          </rPr>
          <t>Wird aus Tabelle Investitionen-Finanzierung übernommen, zzgl. einer evtl. Mietsicherheit</t>
        </r>
      </text>
    </comment>
    <comment ref="A51" authorId="0">
      <text>
        <r>
          <rPr>
            <b/>
            <sz val="9"/>
            <rFont val="Tahoma"/>
            <family val="0"/>
          </rPr>
          <t>Diese Spalte darf niemals rot sein. Das würde bedeuten, dass eine Zahlungsunfähigkeit vorliegt</t>
        </r>
      </text>
    </comment>
    <comment ref="B5" authorId="0">
      <text>
        <r>
          <rPr>
            <b/>
            <sz val="9"/>
            <rFont val="Tahoma"/>
            <family val="0"/>
          </rPr>
          <t>Werte werden aus der Tabelle Investitionen-Finanzierung übernommen. Weitere Einzahlungen von Eigenkapital können in den einzelnen Monaten eingefügt werden.</t>
        </r>
      </text>
    </comment>
    <comment ref="B12" authorId="0">
      <text>
        <r>
          <rPr>
            <b/>
            <sz val="9"/>
            <rFont val="Tahoma"/>
            <family val="0"/>
          </rPr>
          <t>Hier werden die Anschaffungen aus der Tabelle Investitionen-Finanzierung übertragen</t>
        </r>
        <r>
          <rPr>
            <sz val="9"/>
            <rFont val="Tahoma"/>
            <family val="0"/>
          </rPr>
          <t xml:space="preserve">
</t>
        </r>
      </text>
    </comment>
  </commentList>
</comments>
</file>

<file path=xl/comments2.xml><?xml version="1.0" encoding="utf-8"?>
<comments xmlns="http://schemas.openxmlformats.org/spreadsheetml/2006/main">
  <authors>
    <author>Stefani1971</author>
  </authors>
  <commentList>
    <comment ref="D2" authorId="0">
      <text>
        <r>
          <rPr>
            <b/>
            <sz val="9"/>
            <rFont val="Tahoma"/>
            <family val="0"/>
          </rPr>
          <t>in diese Spalte lediglich die monatlichen Veränderungen eintragen. Die Vorjahreswerte werden automatisch übernommen</t>
        </r>
      </text>
    </comment>
    <comment ref="F2" authorId="0">
      <text>
        <r>
          <rPr>
            <b/>
            <sz val="9"/>
            <rFont val="Tahoma"/>
            <family val="0"/>
          </rPr>
          <t>in diese Spalte lediglich die monatlichen Veränderungen eintragen. Die Vorjahreswerte werden automatisch übernommen</t>
        </r>
      </text>
    </comment>
    <comment ref="A42" authorId="0">
      <text>
        <r>
          <rPr>
            <b/>
            <sz val="9"/>
            <rFont val="Tahoma"/>
            <family val="0"/>
          </rPr>
          <t xml:space="preserve">wird automatisch in die entsprechende Tabelle eingetragen
</t>
        </r>
        <r>
          <rPr>
            <sz val="9"/>
            <rFont val="Tahoma"/>
            <family val="0"/>
          </rPr>
          <t xml:space="preserve">
</t>
        </r>
      </text>
    </comment>
  </commentList>
</comments>
</file>

<file path=xl/comments3.xml><?xml version="1.0" encoding="utf-8"?>
<comments xmlns="http://schemas.openxmlformats.org/spreadsheetml/2006/main">
  <authors>
    <author>Stefani1971</author>
  </authors>
  <commentList>
    <comment ref="A4" authorId="0">
      <text>
        <r>
          <rPr>
            <sz val="9"/>
            <rFont val="Tahoma"/>
            <family val="0"/>
          </rPr>
          <t xml:space="preserve">Bitte hier den regelmäßigen %Satz für Wareneinkauf eintragen. Beispiel: 30% (vom Umsatz) bei Restaurants
</t>
        </r>
      </text>
    </comment>
    <comment ref="B2" authorId="0">
      <text>
        <r>
          <rPr>
            <b/>
            <sz val="9"/>
            <rFont val="Tahoma"/>
            <family val="0"/>
          </rPr>
          <t>Alle Betriebsausgaben sind netto einzutragen, also ohne Mehrwertsteuer</t>
        </r>
      </text>
    </comment>
    <comment ref="B28" authorId="0">
      <text>
        <r>
          <rPr>
            <b/>
            <sz val="9"/>
            <rFont val="Tahoma"/>
            <family val="0"/>
          </rPr>
          <t>wird automatisch aus der Tabelle Investitionen-Finanzierung übernommen (ohne evtl. Mietsicherheit)</t>
        </r>
      </text>
    </comment>
    <comment ref="B7" authorId="0">
      <text>
        <r>
          <rPr>
            <b/>
            <sz val="9"/>
            <rFont val="Tahoma"/>
            <family val="0"/>
          </rPr>
          <t>Steuern und Versicherungen werden in der Regeln jährlich gezahlt. Bitte in dem Monat eintragen, in dem die Beträge fällig sind, und nicht über 12 Monate aufteilen</t>
        </r>
      </text>
    </comment>
    <comment ref="B15" authorId="0">
      <text>
        <r>
          <rPr>
            <b/>
            <sz val="9"/>
            <rFont val="Tahoma"/>
            <family val="0"/>
          </rPr>
          <t>Versicherungen werden in der Regeln jährlich gezahlt. Bitte in dem Monat eintragen, in dem die Beträge fällig sind, und nicht über 12 Monate aufteilen</t>
        </r>
      </text>
    </comment>
    <comment ref="B16" authorId="0">
      <text>
        <r>
          <rPr>
            <b/>
            <sz val="9"/>
            <rFont val="Tahoma"/>
            <family val="0"/>
          </rPr>
          <t>Beiträge werden in der Regeln jährlich gezahlt. Bitte in dem Monat eintragen, in dem die Beträge fällig sind, und nicht über 12 Monate aufteilen</t>
        </r>
      </text>
    </comment>
    <comment ref="B22" authorId="0">
      <text>
        <r>
          <rPr>
            <b/>
            <sz val="9"/>
            <rFont val="Tahoma"/>
            <family val="0"/>
          </rPr>
          <t>wird automatisch von der Tabelle Investitionen-Finanzierung übernommen</t>
        </r>
      </text>
    </comment>
    <comment ref="B10" authorId="0">
      <text>
        <r>
          <rPr>
            <b/>
            <sz val="9"/>
            <rFont val="Tahoma"/>
            <family val="0"/>
          </rPr>
          <t>Die erste Werbung, wie Homepage und Flyer etc., bitte nicht hier eintragen, sondern in die Gründungskosten der Tabelle Investitionen-Finanzierung!
Auch Messeauftritte gehören zum Marketing und können hier mit eingetragen werden</t>
        </r>
      </text>
    </comment>
    <comment ref="B11" authorId="0">
      <text>
        <r>
          <rPr>
            <b/>
            <sz val="9"/>
            <rFont val="Tahoma"/>
            <family val="0"/>
          </rPr>
          <t>hier sollten auch die gefahrenen km x 0,30 Euro mit rein, für Fahrten mit dem privaten PKW</t>
        </r>
      </text>
    </comment>
    <comment ref="B13" authorId="0">
      <text>
        <r>
          <rPr>
            <b/>
            <sz val="9"/>
            <rFont val="Tahoma"/>
            <family val="0"/>
          </rPr>
          <t xml:space="preserve">Nur Verbrauchsmaterialien wie Ordner, Toner, etc. Keine Anschaffungen, wie Computer, Bildschirme etc. </t>
        </r>
      </text>
    </comment>
    <comment ref="B18" authorId="0">
      <text>
        <r>
          <rPr>
            <b/>
            <sz val="9"/>
            <rFont val="Tahoma"/>
            <family val="0"/>
          </rPr>
          <t>Wenn keine regelmäßigen Reparaturen oder Instandhaltungen in Frage kommen, kann diese Spalte für einen anderen Kostenpunkt genutzt und überschrieben werden.</t>
        </r>
      </text>
    </comment>
    <comment ref="B19" authorId="0">
      <text>
        <r>
          <rPr>
            <b/>
            <sz val="9"/>
            <rFont val="Tahoma"/>
            <family val="0"/>
          </rPr>
          <t>hier bitte eine Pauschale für unvorhergesehene Kosten eintragen. Man kann einfach nicht alles planen. Bitte nicht zu niedrig kalkulieren.</t>
        </r>
      </text>
    </comment>
    <comment ref="B14" authorId="0">
      <text>
        <r>
          <rPr>
            <b/>
            <sz val="9"/>
            <rFont val="Tahoma"/>
            <family val="0"/>
          </rPr>
          <t>Kosten für Erstberatungen bitte hier nicht mit rein, sondern in die Gründungskosten in der Tabelle Investitionen-Finanzierung</t>
        </r>
      </text>
    </comment>
    <comment ref="B20" authorId="0">
      <text>
        <r>
          <rPr>
            <b/>
            <sz val="9"/>
            <rFont val="Tahoma"/>
            <family val="0"/>
          </rPr>
          <t>zur freien Verfügung</t>
        </r>
        <r>
          <rPr>
            <sz val="9"/>
            <rFont val="Tahoma"/>
            <family val="0"/>
          </rPr>
          <t xml:space="preserve">
</t>
        </r>
      </text>
    </comment>
    <comment ref="B21" authorId="0">
      <text>
        <r>
          <rPr>
            <b/>
            <sz val="9"/>
            <rFont val="Tahoma"/>
            <family val="0"/>
          </rPr>
          <t>zur freien Verfügung</t>
        </r>
        <r>
          <rPr>
            <sz val="9"/>
            <rFont val="Tahoma"/>
            <family val="0"/>
          </rPr>
          <t xml:space="preserve">
</t>
        </r>
      </text>
    </comment>
    <comment ref="B8" authorId="0">
      <text>
        <r>
          <rPr>
            <b/>
            <sz val="9"/>
            <rFont val="Tahoma"/>
            <family val="0"/>
          </rPr>
          <t>Tanken, Inspektion, Reparaturen, Reifen, usw.</t>
        </r>
      </text>
    </comment>
  </commentList>
</comments>
</file>

<file path=xl/comments4.xml><?xml version="1.0" encoding="utf-8"?>
<comments xmlns="http://schemas.openxmlformats.org/spreadsheetml/2006/main">
  <authors>
    <author>Stefani1971</author>
  </authors>
  <commentList>
    <comment ref="C2" authorId="0">
      <text>
        <r>
          <rPr>
            <b/>
            <sz val="9"/>
            <rFont val="Tahoma"/>
            <family val="0"/>
          </rPr>
          <t>Achtung: Hier werden nur die Veränderungen eingetragen. Die Kosten werden aus dem Vorjahr übernommen.</t>
        </r>
      </text>
    </comment>
    <comment ref="B22" authorId="0">
      <text>
        <r>
          <rPr>
            <b/>
            <sz val="9"/>
            <rFont val="Tahoma"/>
            <family val="0"/>
          </rPr>
          <t xml:space="preserve">wird automatisch aus Investitionen-Finanzierung übernommen
</t>
        </r>
      </text>
    </comment>
    <comment ref="B23" authorId="0">
      <text>
        <r>
          <rPr>
            <b/>
            <sz val="9"/>
            <rFont val="Tahoma"/>
            <family val="0"/>
          </rPr>
          <t xml:space="preserve">ACHTUNG: Aushilfen werden nicht aus dem Vorjahr übertragen. Bitte alle Aushilfen pro Monat eintragen
</t>
        </r>
      </text>
    </comment>
    <comment ref="B25" authorId="0">
      <text>
        <r>
          <rPr>
            <b/>
            <sz val="9"/>
            <rFont val="Tahoma"/>
            <family val="0"/>
          </rPr>
          <t xml:space="preserve">ACHTUNG: Gehälter werden nicht aus dem Vorjahr übertragen. Bitte alle Gehälter pro Monat eintragen
</t>
        </r>
      </text>
    </comment>
    <comment ref="B7" authorId="0">
      <text>
        <r>
          <rPr>
            <b/>
            <sz val="9"/>
            <rFont val="Tahoma"/>
            <family val="0"/>
          </rPr>
          <t xml:space="preserve">Versicherung und Steuern werden in der Regel jährlich gezahlt. Daher wird hier nicht automatisch für 3 Monate gerechnet, sondern nur der eingegebenen Betrag. </t>
        </r>
      </text>
    </comment>
    <comment ref="B15" authorId="0">
      <text>
        <r>
          <rPr>
            <b/>
            <sz val="9"/>
            <rFont val="Tahoma"/>
            <family val="0"/>
          </rPr>
          <t>Versicherungen werden in der Regel jährlich gezahlt. Daher wird hier nicht automatisch für 3 Monate gerechnet, sondern nur der eingegebenen Betrag.</t>
        </r>
      </text>
    </comment>
    <comment ref="B16" authorId="0">
      <text>
        <r>
          <rPr>
            <b/>
            <sz val="9"/>
            <rFont val="Tahoma"/>
            <family val="0"/>
          </rPr>
          <t>Beiträge werden in der Regel jährlich gezahlt. Daher wird hier nicht automatisch für 3 Monate gerechnet, sondern nur der eingegebenen Betrag.</t>
        </r>
      </text>
    </comment>
    <comment ref="B14" authorId="0">
      <text>
        <r>
          <rPr>
            <b/>
            <sz val="9"/>
            <rFont val="Tahoma"/>
            <family val="0"/>
          </rPr>
          <t>Bitte den Jahresabschluss im 2. Quartal mit einplanen</t>
        </r>
      </text>
    </comment>
    <comment ref="B27" authorId="0">
      <text>
        <r>
          <rPr>
            <b/>
            <sz val="9"/>
            <rFont val="Tahoma"/>
            <family val="2"/>
          </rPr>
          <t>ACHTUNG: Gehälter werden nicht aus dem Vorjahr übertragen. Bitte alle Gehälter pro Monat eintragen</t>
        </r>
      </text>
    </comment>
    <comment ref="B20" authorId="0">
      <text>
        <r>
          <rPr>
            <b/>
            <sz val="9"/>
            <rFont val="Tahoma"/>
            <family val="0"/>
          </rPr>
          <t xml:space="preserve">zur freien Auswahl verfügbar
</t>
        </r>
      </text>
    </comment>
    <comment ref="B21" authorId="0">
      <text>
        <r>
          <rPr>
            <b/>
            <sz val="9"/>
            <rFont val="Tahoma"/>
            <family val="0"/>
          </rPr>
          <t>zur freien Auswahl verfügbar</t>
        </r>
        <r>
          <rPr>
            <sz val="9"/>
            <rFont val="Tahoma"/>
            <family val="0"/>
          </rPr>
          <t xml:space="preserve">
</t>
        </r>
      </text>
    </comment>
  </commentList>
</comments>
</file>

<file path=xl/comments5.xml><?xml version="1.0" encoding="utf-8"?>
<comments xmlns="http://schemas.openxmlformats.org/spreadsheetml/2006/main">
  <authors>
    <author>Stefani1971</author>
  </authors>
  <commentList>
    <comment ref="C2" authorId="0">
      <text>
        <r>
          <rPr>
            <b/>
            <sz val="9"/>
            <rFont val="Tahoma"/>
            <family val="0"/>
          </rPr>
          <t>Achtung: Hier werden nur die Veränderungen eingetragen. Die Kosten werden aus dem Vorjahr übernommen.</t>
        </r>
        <r>
          <rPr>
            <sz val="9"/>
            <rFont val="Tahoma"/>
            <family val="0"/>
          </rPr>
          <t xml:space="preserve">
</t>
        </r>
      </text>
    </comment>
    <comment ref="B23" authorId="0">
      <text>
        <r>
          <rPr>
            <b/>
            <sz val="9"/>
            <rFont val="Tahoma"/>
            <family val="0"/>
          </rPr>
          <t>ACHTUNG: Aushilfen werden nicht aus dem Vorjahr übertragen. Bitte alle Aushilfen pro Monat eintragen</t>
        </r>
        <r>
          <rPr>
            <sz val="9"/>
            <rFont val="Tahoma"/>
            <family val="0"/>
          </rPr>
          <t xml:space="preserve">
</t>
        </r>
      </text>
    </comment>
    <comment ref="B25" authorId="0">
      <text>
        <r>
          <rPr>
            <b/>
            <sz val="9"/>
            <rFont val="Tahoma"/>
            <family val="0"/>
          </rPr>
          <t xml:space="preserve">ACHTUNG: Angestellte werden nicht aus dem Vorjahr übertragen. Bitte alle Angestellten pro Monat eintragen
</t>
        </r>
        <r>
          <rPr>
            <sz val="9"/>
            <rFont val="Tahoma"/>
            <family val="0"/>
          </rPr>
          <t xml:space="preserve">
</t>
        </r>
      </text>
    </comment>
    <comment ref="B27" authorId="0">
      <text>
        <r>
          <rPr>
            <b/>
            <sz val="9"/>
            <rFont val="Tahoma"/>
            <family val="0"/>
          </rPr>
          <t xml:space="preserve">Geschäftsführender Gesellschafter einer GmbH ohne Sozialversicherung
</t>
        </r>
      </text>
    </comment>
    <comment ref="B7" authorId="0">
      <text>
        <r>
          <rPr>
            <b/>
            <sz val="9"/>
            <rFont val="Tahoma"/>
            <family val="0"/>
          </rPr>
          <t>Versicherung und Steuern werden in der Regel jährlich gezahlt. Daher wird hier nicht automatisch für 3 Monate gerechnet, sondern nur der eingegebenen Betrag.</t>
        </r>
      </text>
    </comment>
    <comment ref="B15" authorId="0">
      <text>
        <r>
          <rPr>
            <b/>
            <sz val="9"/>
            <rFont val="Tahoma"/>
            <family val="0"/>
          </rPr>
          <t>Versicherung werden in der Regel jährlich gezahlt. Daher wird hier nicht automatisch für 3 Monate gerechnet, sondern nur der eingegebenen Betrag.</t>
        </r>
      </text>
    </comment>
    <comment ref="B16" authorId="0">
      <text>
        <r>
          <rPr>
            <b/>
            <sz val="9"/>
            <rFont val="Tahoma"/>
            <family val="0"/>
          </rPr>
          <t>Beiträge werden in der Regel jährlich gezahlt. Daher wird hier nicht automatisch für 3 Monate gerechnet, sondern nur der eingegebenen Betrag.</t>
        </r>
      </text>
    </comment>
    <comment ref="B14" authorId="0">
      <text>
        <r>
          <rPr>
            <b/>
            <sz val="9"/>
            <rFont val="Tahoma"/>
            <family val="0"/>
          </rPr>
          <t xml:space="preserve">Bitte den Jahresabschluss im 2. Quartal mit einplanen
</t>
        </r>
      </text>
    </comment>
    <comment ref="B22" authorId="0">
      <text>
        <r>
          <rPr>
            <b/>
            <sz val="9"/>
            <rFont val="Tahoma"/>
            <family val="0"/>
          </rPr>
          <t>wird automatisch übernommen</t>
        </r>
      </text>
    </comment>
    <comment ref="B20" authorId="0">
      <text>
        <r>
          <rPr>
            <b/>
            <sz val="9"/>
            <rFont val="Tahoma"/>
            <family val="0"/>
          </rPr>
          <t>zur freien Verfügung</t>
        </r>
      </text>
    </comment>
    <comment ref="B21" authorId="0">
      <text>
        <r>
          <rPr>
            <b/>
            <sz val="9"/>
            <rFont val="Tahoma"/>
            <family val="0"/>
          </rPr>
          <t>zur freien Verfügung</t>
        </r>
        <r>
          <rPr>
            <sz val="9"/>
            <rFont val="Tahoma"/>
            <family val="0"/>
          </rPr>
          <t xml:space="preserve">
</t>
        </r>
      </text>
    </comment>
  </commentList>
</comments>
</file>

<file path=xl/comments6.xml><?xml version="1.0" encoding="utf-8"?>
<comments xmlns="http://schemas.openxmlformats.org/spreadsheetml/2006/main">
  <authors>
    <author>Stefani1971</author>
  </authors>
  <commentList>
    <comment ref="B3" authorId="0">
      <text>
        <r>
          <rPr>
            <b/>
            <sz val="9"/>
            <rFont val="Tahoma"/>
            <family val="0"/>
          </rPr>
          <t>Wie hoch ist der Nettoverkaufspreis für 1 Produkt/Dienstleistung?</t>
        </r>
      </text>
    </comment>
    <comment ref="C3" authorId="0">
      <text>
        <r>
          <rPr>
            <b/>
            <sz val="9"/>
            <rFont val="Tahoma"/>
            <family val="0"/>
          </rPr>
          <t>Wie viel davon verkaufst du im ersten Monat...</t>
        </r>
      </text>
    </comment>
    <comment ref="E3" authorId="0">
      <text>
        <r>
          <rPr>
            <b/>
            <sz val="9"/>
            <rFont val="Tahoma"/>
            <family val="0"/>
          </rPr>
          <t xml:space="preserve">Wie viel im 2. Monat…
</t>
        </r>
      </text>
    </comment>
    <comment ref="G3" authorId="0">
      <text>
        <r>
          <rPr>
            <b/>
            <sz val="9"/>
            <rFont val="Tahoma"/>
            <family val="0"/>
          </rPr>
          <t xml:space="preserve">wie viel im 3. Monat, usw.
</t>
        </r>
      </text>
    </comment>
    <comment ref="A4" authorId="0">
      <text>
        <r>
          <rPr>
            <b/>
            <sz val="9"/>
            <rFont val="Tahoma"/>
            <family val="0"/>
          </rPr>
          <t>Welche Produkte / Dienstleistungen werden pro Stück verkauft?
Bitte Beschreibung in die linke Spalte eintragen</t>
        </r>
      </text>
    </comment>
    <comment ref="A14" authorId="0">
      <text>
        <r>
          <rPr>
            <b/>
            <sz val="9"/>
            <rFont val="Tahoma"/>
            <family val="0"/>
          </rPr>
          <t>Hier ist Platz für einen monatlichen Umsatz ohne verkaufte Stück</t>
        </r>
      </text>
    </comment>
    <comment ref="D14" authorId="0">
      <text>
        <r>
          <rPr>
            <b/>
            <sz val="9"/>
            <rFont val="Tahoma"/>
            <family val="0"/>
          </rPr>
          <t>bitte hier den jeweiligen Nettoumsatz eintragen</t>
        </r>
      </text>
    </comment>
    <comment ref="D23" authorId="0">
      <text>
        <r>
          <rPr>
            <b/>
            <sz val="9"/>
            <rFont val="Tahoma"/>
            <family val="0"/>
          </rPr>
          <t>Bitte beachten: für das 2. und 3. Jahr werden die Umsätze für 3 Monate eingetragen</t>
        </r>
      </text>
    </comment>
    <comment ref="A2" authorId="0">
      <text>
        <r>
          <rPr>
            <b/>
            <sz val="9"/>
            <rFont val="Tahoma"/>
            <family val="0"/>
          </rPr>
          <t xml:space="preserve">Netto-Umsätze ohne Mehrwertsteuer
</t>
        </r>
      </text>
    </comment>
    <comment ref="A24" authorId="0">
      <text>
        <r>
          <rPr>
            <b/>
            <sz val="9"/>
            <rFont val="Tahoma"/>
            <family val="0"/>
          </rPr>
          <t>Welche Produkte / Dienstleistungen wird pro Stück verkauft?
Bitte linke Spalten ausfüllen</t>
        </r>
      </text>
    </comment>
    <comment ref="A34" authorId="0">
      <text>
        <r>
          <rPr>
            <b/>
            <sz val="9"/>
            <rFont val="Tahoma"/>
            <family val="0"/>
          </rPr>
          <t>Hier ist Platz für einen monatlichen Umsatz ohne verkaufte Stück</t>
        </r>
      </text>
    </comment>
    <comment ref="M24" authorId="0">
      <text>
        <r>
          <rPr>
            <b/>
            <sz val="9"/>
            <rFont val="Tahoma"/>
            <family val="0"/>
          </rPr>
          <t>Welche Produkte / Dienstleistungen wird pro Stück verkauft?
Bitte linke Spalten ausfüllen</t>
        </r>
      </text>
    </comment>
    <comment ref="M34" authorId="0">
      <text>
        <r>
          <rPr>
            <b/>
            <sz val="9"/>
            <rFont val="Tahoma"/>
            <family val="0"/>
          </rPr>
          <t>Hier ist Platz für einen monatlichen Umsatz ohne verkaufte Stück</t>
        </r>
      </text>
    </comment>
    <comment ref="C24" authorId="0">
      <text>
        <r>
          <rPr>
            <b/>
            <sz val="9"/>
            <rFont val="Tahoma"/>
            <family val="0"/>
          </rPr>
          <t>Achtung! Stückzahl ist hier für insgesamt 3 Monate</t>
        </r>
      </text>
    </comment>
  </commentList>
</comments>
</file>

<file path=xl/comments7.xml><?xml version="1.0" encoding="utf-8"?>
<comments xmlns="http://schemas.openxmlformats.org/spreadsheetml/2006/main">
  <authors>
    <author>Stefani1971</author>
  </authors>
  <commentList>
    <comment ref="A15" authorId="0">
      <text>
        <r>
          <rPr>
            <sz val="9"/>
            <rFont val="Tahoma"/>
            <family val="0"/>
          </rPr>
          <t xml:space="preserve">Wirtschaftsgüter, die bis 1.000 Euro eine längere Laufzeit hätten, als 5 Jahre, würde ich hier eintragen. 
</t>
        </r>
      </text>
    </comment>
    <comment ref="A14" authorId="0">
      <text>
        <r>
          <rPr>
            <b/>
            <sz val="9"/>
            <rFont val="Tahoma"/>
            <family val="0"/>
          </rPr>
          <t xml:space="preserve">GWG: geringwertige Wirtschaftsgüter
</t>
        </r>
        <r>
          <rPr>
            <sz val="9"/>
            <rFont val="Tahoma"/>
            <family val="2"/>
          </rPr>
          <t>pro Wirtschaftsgut dürfen 410 Euro nicht überschritten werden. Es muss alleine nutzbar sein.</t>
        </r>
      </text>
    </comment>
    <comment ref="A16" authorId="0">
      <text>
        <r>
          <rPr>
            <sz val="9"/>
            <rFont val="Tahoma"/>
            <family val="2"/>
          </rPr>
          <t>Nur Einmalanschaffungen, keine monatlichen Gebühren. 
Solltest du eine Monatsgebühr haben, trage die bitte direkt in die betrieblichen Kosten als Ausgabepunkt ein, nicht hier.</t>
        </r>
      </text>
    </comment>
    <comment ref="A35" authorId="0">
      <text>
        <r>
          <rPr>
            <b/>
            <sz val="9"/>
            <rFont val="Tahoma"/>
            <family val="0"/>
          </rPr>
          <t>Hier geht es ausschließlich um Geld, was du zur Verfügung hast, und in die Firma einlegen wirst.</t>
        </r>
      </text>
    </comment>
    <comment ref="A36" authorId="0">
      <text>
        <r>
          <rPr>
            <b/>
            <sz val="9"/>
            <rFont val="Tahoma"/>
            <family val="0"/>
          </rPr>
          <t>Hier geht es um eine Leistung, die du der Firma zur Verfügung stellst. Solltest du z.B. für die erste Werbung eine Homepage über 2.000 Euro einplanen, die du aber selber erstellen wirst, kannst du diese 2.000 Euro als Eigenleistung eintragen.</t>
        </r>
        <r>
          <rPr>
            <sz val="9"/>
            <rFont val="Tahoma"/>
            <family val="0"/>
          </rPr>
          <t xml:space="preserve">
</t>
        </r>
      </text>
    </comment>
    <comment ref="A37" authorId="0">
      <text>
        <r>
          <rPr>
            <b/>
            <sz val="9"/>
            <rFont val="Tahoma"/>
            <family val="0"/>
          </rPr>
          <t>Solltest du einen Computer oder PKW aus dem Privatvermögen in die Firma einlegen, kommt hier der Betrag hin, den du oben in die jeweiligen Anschaffungen dafür eingetragen hast.</t>
        </r>
        <r>
          <rPr>
            <sz val="9"/>
            <rFont val="Tahoma"/>
            <family val="0"/>
          </rPr>
          <t xml:space="preserve">
</t>
        </r>
      </text>
    </comment>
    <comment ref="A38" authorId="0">
      <text>
        <r>
          <rPr>
            <b/>
            <sz val="9"/>
            <rFont val="Tahoma"/>
            <family val="0"/>
          </rPr>
          <t xml:space="preserve">Oder auch Kontokorrent genannt. </t>
        </r>
      </text>
    </comment>
    <comment ref="C34" authorId="0">
      <text>
        <r>
          <rPr>
            <b/>
            <sz val="9"/>
            <rFont val="Tahoma"/>
            <family val="0"/>
          </rPr>
          <t>Wie viele Jahre soll das Darlehen laufen? Die Tabelle braucht diesen Eintrag</t>
        </r>
      </text>
    </comment>
    <comment ref="D34" authorId="0">
      <text>
        <r>
          <rPr>
            <b/>
            <sz val="9"/>
            <rFont val="Tahoma"/>
            <family val="0"/>
          </rPr>
          <t xml:space="preserve">Bitte nur den Betrag ohne % eintragen. 
</t>
        </r>
      </text>
    </comment>
    <comment ref="C44" authorId="0">
      <text>
        <r>
          <rPr>
            <b/>
            <sz val="9"/>
            <rFont val="Tahoma"/>
            <family val="0"/>
          </rPr>
          <t>Wie viele Jahre soll das Darlehen laufen? Die Tabelle braucht diesen Eintrag</t>
        </r>
      </text>
    </comment>
    <comment ref="D44" authorId="0">
      <text>
        <r>
          <rPr>
            <b/>
            <sz val="9"/>
            <rFont val="Tahoma"/>
            <family val="0"/>
          </rPr>
          <t xml:space="preserve">Bitte nur den Betrag ohne % eintragen. 
</t>
        </r>
      </text>
    </comment>
    <comment ref="A45" authorId="0">
      <text>
        <r>
          <rPr>
            <b/>
            <sz val="9"/>
            <rFont val="Tahoma"/>
            <family val="0"/>
          </rPr>
          <t>Hier geht es ausschließlich um Geld, was du zur Verfügung hast, und in die Firma einlegen wirst.</t>
        </r>
      </text>
    </comment>
    <comment ref="A46" authorId="0">
      <text>
        <r>
          <rPr>
            <b/>
            <sz val="9"/>
            <rFont val="Tahoma"/>
            <family val="0"/>
          </rPr>
          <t xml:space="preserve">Oder auch Kontokorrent genannt. </t>
        </r>
      </text>
    </comment>
    <comment ref="C52" authorId="0">
      <text>
        <r>
          <rPr>
            <b/>
            <sz val="9"/>
            <rFont val="Tahoma"/>
            <family val="0"/>
          </rPr>
          <t>Wie viele Jahre soll das Darlehen laufen? Die Tabelle braucht diesen Eintrag</t>
        </r>
      </text>
    </comment>
    <comment ref="D52" authorId="0">
      <text>
        <r>
          <rPr>
            <b/>
            <sz val="9"/>
            <rFont val="Tahoma"/>
            <family val="0"/>
          </rPr>
          <t xml:space="preserve">Bitte nur den Betrag ohne % eintragen. 
</t>
        </r>
      </text>
    </comment>
    <comment ref="A53" authorId="0">
      <text>
        <r>
          <rPr>
            <b/>
            <sz val="9"/>
            <rFont val="Tahoma"/>
            <family val="0"/>
          </rPr>
          <t>Hier geht es ausschließlich um Geld, was du zur Verfügung hast, und in die Firma einlegen wirst.</t>
        </r>
      </text>
    </comment>
    <comment ref="A54" authorId="0">
      <text>
        <r>
          <rPr>
            <b/>
            <sz val="9"/>
            <rFont val="Tahoma"/>
            <family val="0"/>
          </rPr>
          <t xml:space="preserve">Oder auch Kontokorrent genannt. </t>
        </r>
      </text>
    </comment>
  </commentList>
</comments>
</file>

<file path=xl/comments8.xml><?xml version="1.0" encoding="utf-8"?>
<comments xmlns="http://schemas.openxmlformats.org/spreadsheetml/2006/main">
  <authors>
    <author>Stefani1971</author>
  </authors>
  <commentList>
    <comment ref="A2" authorId="0">
      <text>
        <r>
          <rPr>
            <b/>
            <sz val="9"/>
            <rFont val="Tahoma"/>
            <family val="0"/>
          </rPr>
          <t>Diese Tabelle wird automatisch berechnet</t>
        </r>
      </text>
    </comment>
  </commentList>
</comments>
</file>

<file path=xl/comments9.xml><?xml version="1.0" encoding="utf-8"?>
<comments xmlns="http://schemas.openxmlformats.org/spreadsheetml/2006/main">
  <authors>
    <author>Stefani1971</author>
  </authors>
  <commentList>
    <comment ref="A2" authorId="0">
      <text>
        <r>
          <rPr>
            <b/>
            <sz val="9"/>
            <rFont val="Tahoma"/>
            <family val="0"/>
          </rPr>
          <t>Diese Tabelle wird automatisch berechnet</t>
        </r>
      </text>
    </comment>
  </commentList>
</comments>
</file>

<file path=xl/sharedStrings.xml><?xml version="1.0" encoding="utf-8"?>
<sst xmlns="http://schemas.openxmlformats.org/spreadsheetml/2006/main" count="353" uniqueCount="198">
  <si>
    <t>Deckblatt</t>
  </si>
  <si>
    <t>Firmenname:</t>
  </si>
  <si>
    <t>Gründer/in:</t>
  </si>
  <si>
    <t>Unternehmensgegenstand:</t>
  </si>
  <si>
    <t>Geplantes Datum der Gründung:</t>
  </si>
  <si>
    <t>Aktueller Stand der Bearbeitung:</t>
  </si>
  <si>
    <t>Mehrwertsteuersatz:</t>
  </si>
  <si>
    <t>monatlich</t>
  </si>
  <si>
    <t>Wohnkosten</t>
  </si>
  <si>
    <t>Miete/Zins-Tilgung bei Eigenheim:</t>
  </si>
  <si>
    <t>Gas, Strom:</t>
  </si>
  <si>
    <t>Internet, Handy, Festnetz:</t>
  </si>
  <si>
    <t xml:space="preserve">Summe: </t>
  </si>
  <si>
    <t>Lebenshaltungskosten</t>
  </si>
  <si>
    <t>Haushaltsgeld:</t>
  </si>
  <si>
    <t>Kleidung:</t>
  </si>
  <si>
    <t>Hobby, Vereine, Freizeit:</t>
  </si>
  <si>
    <t>Private Versicherungen</t>
  </si>
  <si>
    <t>Krankenversicherung:</t>
  </si>
  <si>
    <t>Berufsunfähigkeit, Unfall:</t>
  </si>
  <si>
    <t>Renten-Lebensversicherungen:</t>
  </si>
  <si>
    <t>Sonst. Versicherungen:</t>
  </si>
  <si>
    <t>Private Fahrtkosten</t>
  </si>
  <si>
    <t>Tanken, Versicherung, Steuern:</t>
  </si>
  <si>
    <t>Öffentliche Verkehrsmittel:</t>
  </si>
  <si>
    <t>Sonstige Kosten</t>
  </si>
  <si>
    <t>Unterhalt Kinder oder Partner:</t>
  </si>
  <si>
    <t>Private Kredite, Kontoführung:</t>
  </si>
  <si>
    <t>Schule, Kindergarten, Hort:</t>
  </si>
  <si>
    <t>Sonstiges:</t>
  </si>
  <si>
    <t>Sparen:</t>
  </si>
  <si>
    <t>Summe Ausgaben:</t>
  </si>
  <si>
    <t>Privates Einkommen</t>
  </si>
  <si>
    <t>Kindergeld, Unterhalt:</t>
  </si>
  <si>
    <t>Netto-Einkommen PartnerIn:</t>
  </si>
  <si>
    <t>Rente, Nebentätigkeit:</t>
  </si>
  <si>
    <t>Summe Einkommen:</t>
  </si>
  <si>
    <t>Summe Privatbedarf:</t>
  </si>
  <si>
    <t>Gesamt</t>
  </si>
  <si>
    <t>Materialeinsatz unregelmäßig:</t>
  </si>
  <si>
    <t>Materialeinsatz regelmäßig:</t>
  </si>
  <si>
    <t>Fremdleistungen/ Vertrieb:</t>
  </si>
  <si>
    <t>Büro- oder Lagerkosten:</t>
  </si>
  <si>
    <t>PKW Steuer und Versicherung:</t>
  </si>
  <si>
    <t>laufende PKW Kosten:</t>
  </si>
  <si>
    <t>Leasingkosten:</t>
  </si>
  <si>
    <t>Werbung/ Marketing:</t>
  </si>
  <si>
    <t>Reisekosten und Übernachtungen:</t>
  </si>
  <si>
    <t>Telefon/ Internet:</t>
  </si>
  <si>
    <t>Bürobedarf:</t>
  </si>
  <si>
    <t>Rechts- und Beratungskosten:</t>
  </si>
  <si>
    <t>betriebliche Versicherungen:</t>
  </si>
  <si>
    <t>betr. Beiträge/ IHK/ Kammer:</t>
  </si>
  <si>
    <t>Fortbildungen/ Seminare/ Bücher:</t>
  </si>
  <si>
    <t>Reparaturen/ Instandhaltung:</t>
  </si>
  <si>
    <t>sonstiger Betriebsaufwand:</t>
  </si>
  <si>
    <t>Zinsaufwand:</t>
  </si>
  <si>
    <t>Aushilfen bis 450 Euro:</t>
  </si>
  <si>
    <t>Brutto Gehalt Festangestellte:</t>
  </si>
  <si>
    <t>Einmalige (Gründungs)kosten:</t>
  </si>
  <si>
    <t>Summe Betriebsausgaben:</t>
  </si>
  <si>
    <t>./. Abschreibungen:</t>
  </si>
  <si>
    <t>Veränderung/ Monat
ggü. Vorjahr
I. Quartal</t>
  </si>
  <si>
    <t>Übertrag aus Vorjahr
+ Veränderung</t>
  </si>
  <si>
    <t>Veränderung/ Monat
ggü. Vorjahr
II. Quartal</t>
  </si>
  <si>
    <t>Veränderung/ Monat
ggü. Vorjahr
III. Quartal</t>
  </si>
  <si>
    <t>Veränderung/ Monat
ggü. Vorjahr
IV. Quartal</t>
  </si>
  <si>
    <t>betriebliche Beiträge/ IHK/ Kammer:</t>
  </si>
  <si>
    <t>Übertrag aus
Vorjahr
+ Veränderung</t>
  </si>
  <si>
    <t>Umsatzplanung</t>
  </si>
  <si>
    <t>Einzelpreis</t>
  </si>
  <si>
    <t>Stück</t>
  </si>
  <si>
    <t>Platz für manuellen Umsatz</t>
  </si>
  <si>
    <t>Summe Umsätze</t>
  </si>
  <si>
    <t>1. Quartal</t>
  </si>
  <si>
    <t>2. Quartal</t>
  </si>
  <si>
    <t>3. Quartal</t>
  </si>
  <si>
    <t>4. Quartal</t>
  </si>
  <si>
    <t>Nutzungsdauer/
Jahre *</t>
  </si>
  <si>
    <t>AfA mtl. 1. Jahr</t>
  </si>
  <si>
    <t>AfA mtl. 2. Jahr</t>
  </si>
  <si>
    <t>AfA mtl. 3. Jahr</t>
  </si>
  <si>
    <t>Unternehmenskauf:</t>
  </si>
  <si>
    <t>Grundstücke (keine Abschreibung):</t>
  </si>
  <si>
    <t>Gebäude:</t>
  </si>
  <si>
    <t>Maschinen/ Anlagen/ Geräte:</t>
  </si>
  <si>
    <t xml:space="preserve">Werkstatt- und Lagereinrichtung: </t>
  </si>
  <si>
    <t>KFZ/ Motorrad/ Anhänger:</t>
  </si>
  <si>
    <t>LKW/ Transporter:</t>
  </si>
  <si>
    <t>Büro- und Praxismöbel:</t>
  </si>
  <si>
    <t>Frankiermaschine:</t>
  </si>
  <si>
    <t>Computer/ Laptop/ Datenverarb.:</t>
  </si>
  <si>
    <t>Software/ Lizenzen:</t>
  </si>
  <si>
    <t>Gründungskosten</t>
  </si>
  <si>
    <t>Beratungen:</t>
  </si>
  <si>
    <t>Notar/ Handelsregister/ HWK:</t>
  </si>
  <si>
    <t>Markteinführung, erste Werbung:</t>
  </si>
  <si>
    <t>Mietsicherheit:</t>
  </si>
  <si>
    <t>Maklerprovision:</t>
  </si>
  <si>
    <t>Betriebsmittel</t>
  </si>
  <si>
    <t>Rohstoffe:</t>
  </si>
  <si>
    <t>erstes Warenlager:</t>
  </si>
  <si>
    <t>unfertige Erzeugnisse:</t>
  </si>
  <si>
    <t>Sonstige:</t>
  </si>
  <si>
    <t>Finanzierung</t>
  </si>
  <si>
    <t>Kapitalherkunft</t>
  </si>
  <si>
    <t>Laufzeit</t>
  </si>
  <si>
    <t>Zinsen 
in %</t>
  </si>
  <si>
    <t>Zinsen pro
Monat</t>
  </si>
  <si>
    <t>Tilgung</t>
  </si>
  <si>
    <t>Zinsen/ Monat
2. Jahr</t>
  </si>
  <si>
    <t>Zinsen/ Monat
3. Jahr</t>
  </si>
  <si>
    <t>Eigenkapital (bar)</t>
  </si>
  <si>
    <t>Eigenleistung (unbar)</t>
  </si>
  <si>
    <t>Sacheinlage (unbar)</t>
  </si>
  <si>
    <t>Dispokredit Bank</t>
  </si>
  <si>
    <t>Darlehen Hausbank</t>
  </si>
  <si>
    <t>Darlehen Familie</t>
  </si>
  <si>
    <t>MicroSTARTer</t>
  </si>
  <si>
    <t>Existenzgründungszuschuss 
pro Monat:</t>
  </si>
  <si>
    <t>Bundesfinanzministerium</t>
  </si>
  <si>
    <t>Auswertung der Kosten</t>
  </si>
  <si>
    <t>(Nettowerte, ohne Umsatzsteuer)</t>
  </si>
  <si>
    <t>Direkte Kosten</t>
  </si>
  <si>
    <t>Regelmäßiger Wareneinkauf:</t>
  </si>
  <si>
    <t>Unregelmäßiger Wareneinkauf:</t>
  </si>
  <si>
    <t>Fremdleistungen/ Handelsvertreter/ Vertrieb:</t>
  </si>
  <si>
    <t>Summe Direkte Kosten:</t>
  </si>
  <si>
    <t>Personalkosten</t>
  </si>
  <si>
    <t>Angestellte:</t>
  </si>
  <si>
    <t>Aushilfen (bis 450 Euro):</t>
  </si>
  <si>
    <t>Summe Personalkosten:</t>
  </si>
  <si>
    <t>Betriebskosten</t>
  </si>
  <si>
    <t>einmalige Gründungskosten</t>
  </si>
  <si>
    <t>Miete und Nebenkosten</t>
  </si>
  <si>
    <t>Werbung und Marketing</t>
  </si>
  <si>
    <t>laufende Kfz-Kosten inkl. Leasing</t>
  </si>
  <si>
    <t>Leasingkosten Geräte</t>
  </si>
  <si>
    <t>Versicherungen und Beiträge</t>
  </si>
  <si>
    <t>Verwaltung</t>
  </si>
  <si>
    <t>Sonstiger Betriebsaufwand</t>
  </si>
  <si>
    <t>Summe Betriebskosten:</t>
  </si>
  <si>
    <t>Gewinn/ Verlust</t>
  </si>
  <si>
    <t>Umsatz:</t>
  </si>
  <si>
    <t>Direkte Kosten:</t>
  </si>
  <si>
    <t>Rohgewinn:</t>
  </si>
  <si>
    <t>Personalkosten:</t>
  </si>
  <si>
    <t>Betriebskosten:</t>
  </si>
  <si>
    <t>Abschreibungen:</t>
  </si>
  <si>
    <t>Betriebsergebnis:</t>
  </si>
  <si>
    <t>Darlehenszinsen:</t>
  </si>
  <si>
    <t>Liquiditätsplan</t>
  </si>
  <si>
    <t>Einzahlungen</t>
  </si>
  <si>
    <t>Einzahlung Eigenkapital:</t>
  </si>
  <si>
    <t>Darlehen / Kredite</t>
  </si>
  <si>
    <t>Existenzgründungszuschuss:</t>
  </si>
  <si>
    <t>Einzahlungen gesamt:</t>
  </si>
  <si>
    <t>Auszahlungen</t>
  </si>
  <si>
    <t>Investitionen:</t>
  </si>
  <si>
    <t>Einmalige Gründungskosten:</t>
  </si>
  <si>
    <t>Darlehenstilgung:</t>
  </si>
  <si>
    <t>MWSt Zahlung an/von Finanzamt:</t>
  </si>
  <si>
    <t>Privatentnahmen:</t>
  </si>
  <si>
    <t>Auszahlungen gesamt:</t>
  </si>
  <si>
    <t>Liquiditätssaldo monatlich:</t>
  </si>
  <si>
    <t>Liquiditätssaldo kumuliert:</t>
  </si>
  <si>
    <t>monatl. Veränderung
+/-</t>
  </si>
  <si>
    <t>monatl. Veränderung 
+/-</t>
  </si>
  <si>
    <t>Gewinn/Verlust 
(vor Steuern):</t>
  </si>
  <si>
    <t>Investitionen/Anschaffungen</t>
  </si>
  <si>
    <t>Umsatzsteuer</t>
  </si>
  <si>
    <t>gezahlte Vorsteuer</t>
  </si>
  <si>
    <t>einm. Gründungskosten</t>
  </si>
  <si>
    <t>Summe Anschaffungen</t>
  </si>
  <si>
    <t>Gesamtfinanzierungsbedarf</t>
  </si>
  <si>
    <t>sonstiges privates Einkommen</t>
  </si>
  <si>
    <t>Sozialabgaben Aushilfen:</t>
  </si>
  <si>
    <t>Sozialabgaben Angestellte</t>
  </si>
  <si>
    <t>Sozialabgaben Angestellte:</t>
  </si>
  <si>
    <t>Brutto Gehalt geschäftsf. Gesellschafter:</t>
  </si>
  <si>
    <t>Brutto Gehalt geschäftsf. Gesellschafter</t>
  </si>
  <si>
    <t>Leasingkosten (PKW und sonst. Geräte):</t>
  </si>
  <si>
    <t>* die sogenannte AfA Tabelle
gibt es auf der Seite des</t>
  </si>
  <si>
    <t>Geschäftsf. Gesellschafter (bei GmbH):</t>
  </si>
  <si>
    <t>Auswertung der Umsätze</t>
  </si>
  <si>
    <t>Umsätze</t>
  </si>
  <si>
    <t>Rohgewinn</t>
  </si>
  <si>
    <t>Rohgewinn in %</t>
  </si>
  <si>
    <t>GWG (bis 410 € pro):</t>
  </si>
  <si>
    <t>GWG Pool (150€ bis 1.000€)</t>
  </si>
  <si>
    <t xml:space="preserve">ACHTUNG: Bitte kalkuliere unbedingt eine Pauschale für Einkommen- und Gewerbesteuer mit ein. </t>
  </si>
  <si>
    <t>Für alle Freiberufler entfällt die Gewerbesteuer.</t>
  </si>
  <si>
    <t>Für eine GmbH entsprechend Körperschaftsteuer und Gewerbesteuer.</t>
  </si>
  <si>
    <t>1. Jahr</t>
  </si>
  <si>
    <t>2. Jahr</t>
  </si>
  <si>
    <t>3. Jahr</t>
  </si>
  <si>
    <t>Zinsen pro
Monat 2. Jahr</t>
  </si>
  <si>
    <t>Zinsen pro
Monat 3. Jahr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</si>
</sst>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 &quot;;\-#,##0.00&quot; € &quot;;&quot; -&quot;#&quot; € &quot;;@\ "/>
    <numFmt numFmtId="165" formatCode="#,##0.00\ [$€-407];[Red]\-#,##0.00\ [$€-407]"/>
    <numFmt numFmtId="166" formatCode="mm/yy"/>
    <numFmt numFmtId="167" formatCode="mmmm"/>
    <numFmt numFmtId="168" formatCode="#,##0.0"/>
    <numFmt numFmtId="169" formatCode="#,##0.00_ ;[Red]\-#,##0.00\ "/>
  </numFmts>
  <fonts count="21">
    <font>
      <sz val="10"/>
      <name val="Arial"/>
      <family val="2"/>
    </font>
    <font>
      <sz val="10"/>
      <name val="Tahoma"/>
      <family val="2"/>
    </font>
    <font>
      <b/>
      <sz val="10"/>
      <name val="Tahoma"/>
      <family val="2"/>
    </font>
    <font>
      <b/>
      <u val="single"/>
      <sz val="10"/>
      <name val="Tahoma"/>
      <family val="2"/>
    </font>
    <font>
      <sz val="8"/>
      <name val="Tahoma"/>
      <family val="2"/>
    </font>
    <font>
      <i/>
      <sz val="10"/>
      <name val="Tahoma"/>
      <family val="2"/>
    </font>
    <font>
      <b/>
      <u val="single"/>
      <sz val="8"/>
      <name val="Tahoma"/>
      <family val="2"/>
    </font>
    <font>
      <u val="single"/>
      <sz val="8"/>
      <name val="Tahoma"/>
      <family val="2"/>
    </font>
    <font>
      <i/>
      <u val="single"/>
      <sz val="10"/>
      <name val="Tahoma"/>
      <family val="2"/>
    </font>
    <font>
      <b/>
      <sz val="8"/>
      <name val="Tahoma"/>
      <family val="2"/>
    </font>
    <font>
      <u val="single"/>
      <sz val="8"/>
      <color indexed="12"/>
      <name val="Verdana"/>
      <family val="2"/>
    </font>
    <font>
      <u val="single"/>
      <sz val="10"/>
      <color indexed="12"/>
      <name val="Arial"/>
      <family val="2"/>
    </font>
    <font>
      <sz val="8"/>
      <color indexed="10"/>
      <name val="Tahoma"/>
      <family val="2"/>
    </font>
    <font>
      <sz val="8"/>
      <name val="Arial"/>
      <family val="2"/>
    </font>
    <font>
      <sz val="9"/>
      <name val="Tahoma"/>
      <family val="0"/>
    </font>
    <font>
      <b/>
      <sz val="9"/>
      <name val="Tahoma"/>
      <family val="0"/>
    </font>
    <font>
      <b/>
      <u val="single"/>
      <sz val="8.5"/>
      <name val="Tahoma"/>
      <family val="2"/>
    </font>
    <font>
      <b/>
      <u val="single"/>
      <sz val="9"/>
      <name val="Tahoma"/>
      <family val="2"/>
    </font>
    <font>
      <b/>
      <sz val="12"/>
      <name val="Tahoma"/>
      <family val="2"/>
    </font>
    <font>
      <sz val="16"/>
      <name val="Tahoma"/>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indexed="27"/>
        <bgColor indexed="64"/>
      </patternFill>
    </fill>
    <fill>
      <patternFill patternType="solid">
        <fgColor indexed="9"/>
        <bgColor indexed="64"/>
      </patternFill>
    </fill>
    <fill>
      <patternFill patternType="solid">
        <fgColor indexed="9"/>
        <bgColor indexed="64"/>
      </patternFill>
    </fill>
  </fills>
  <borders count="66">
    <border>
      <left/>
      <right/>
      <top/>
      <bottom/>
      <diagonal/>
    </border>
    <border>
      <left>
        <color indexed="63"/>
      </left>
      <right>
        <color indexed="63"/>
      </right>
      <top>
        <color indexed="63"/>
      </top>
      <bottom style="double">
        <color indexed="8"/>
      </bottom>
    </border>
    <border>
      <left>
        <color indexed="63"/>
      </left>
      <right style="hair">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double">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thin">
        <color indexed="8"/>
      </top>
      <bottom style="double">
        <color indexed="8"/>
      </bottom>
    </border>
    <border>
      <left>
        <color indexed="63"/>
      </left>
      <right style="hair">
        <color indexed="8"/>
      </right>
      <top style="hair">
        <color indexed="8"/>
      </top>
      <bottom style="double">
        <color indexed="8"/>
      </bottom>
    </border>
    <border>
      <left style="hair">
        <color indexed="8"/>
      </left>
      <right style="hair">
        <color indexed="8"/>
      </right>
      <top style="hair">
        <color indexed="8"/>
      </top>
      <bottom style="double">
        <color indexed="8"/>
      </bottom>
    </border>
    <border>
      <left>
        <color indexed="63"/>
      </left>
      <right style="hair">
        <color indexed="8"/>
      </right>
      <top>
        <color indexed="63"/>
      </top>
      <bottom style="double">
        <color indexed="8"/>
      </bottom>
    </border>
    <border>
      <left style="hair">
        <color indexed="8"/>
      </left>
      <right style="hair">
        <color indexed="8"/>
      </right>
      <top style="thin">
        <color indexed="8"/>
      </top>
      <bottom style="hair">
        <color indexed="8"/>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color indexed="63"/>
      </left>
      <right style="hair">
        <color indexed="8"/>
      </right>
      <top style="hair">
        <color indexed="8"/>
      </top>
      <bottom style="double"/>
    </border>
    <border>
      <left style="hair">
        <color indexed="8"/>
      </left>
      <right style="hair">
        <color indexed="8"/>
      </right>
      <top style="hair">
        <color indexed="8"/>
      </top>
      <bottom style="double"/>
    </border>
    <border>
      <left style="hair">
        <color indexed="8"/>
      </left>
      <right style="hair">
        <color indexed="8"/>
      </right>
      <top style="thin"/>
      <bottom style="thin"/>
    </border>
    <border>
      <left style="thin"/>
      <right>
        <color indexed="63"/>
      </right>
      <top style="thin"/>
      <bottom style="thin"/>
    </border>
    <border>
      <left>
        <color indexed="63"/>
      </left>
      <right style="hair">
        <color indexed="8"/>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style="double"/>
      <bottom style="thin"/>
    </border>
    <border>
      <left style="hair">
        <color indexed="8"/>
      </left>
      <right>
        <color indexed="63"/>
      </right>
      <top style="thin">
        <color indexed="8"/>
      </top>
      <bottom style="thin"/>
    </border>
    <border>
      <left>
        <color indexed="63"/>
      </left>
      <right style="thin">
        <color indexed="8"/>
      </right>
      <top style="thin">
        <color indexed="8"/>
      </top>
      <bottom style="double"/>
    </border>
    <border>
      <left style="hair">
        <color indexed="8"/>
      </left>
      <right style="hair">
        <color indexed="8"/>
      </right>
      <top>
        <color indexed="63"/>
      </top>
      <bottom style="thin"/>
    </border>
    <border>
      <left style="hair">
        <color indexed="8"/>
      </left>
      <right style="thin"/>
      <top style="thin"/>
      <bottom style="thin"/>
    </border>
    <border>
      <left style="thin"/>
      <right>
        <color indexed="63"/>
      </right>
      <top>
        <color indexed="63"/>
      </top>
      <bottom style="thin"/>
    </border>
    <border>
      <left>
        <color indexed="63"/>
      </left>
      <right>
        <color indexed="63"/>
      </right>
      <top>
        <color indexed="63"/>
      </top>
      <bottom style="double"/>
    </border>
    <border>
      <left style="thin">
        <color indexed="8"/>
      </left>
      <right style="thin">
        <color indexed="8"/>
      </right>
      <top style="thin">
        <color indexed="8"/>
      </top>
      <bottom style="double"/>
    </border>
    <border>
      <left style="thin">
        <color indexed="8"/>
      </left>
      <right>
        <color indexed="63"/>
      </right>
      <top style="thin">
        <color indexed="8"/>
      </top>
      <bottom style="double"/>
    </border>
    <border>
      <left style="hair">
        <color indexed="8"/>
      </left>
      <right style="hair">
        <color indexed="8"/>
      </right>
      <top>
        <color indexed="63"/>
      </top>
      <bottom>
        <color indexed="63"/>
      </bottom>
    </border>
    <border>
      <left>
        <color indexed="63"/>
      </left>
      <right style="hair"/>
      <top>
        <color indexed="63"/>
      </top>
      <bottom>
        <color indexed="63"/>
      </bottom>
    </border>
    <border>
      <left style="hair">
        <color indexed="8"/>
      </left>
      <right style="hair"/>
      <top style="hair">
        <color indexed="8"/>
      </top>
      <bottom style="hair">
        <color indexed="8"/>
      </bottom>
    </border>
    <border>
      <left>
        <color indexed="63"/>
      </left>
      <right style="hair"/>
      <top style="hair">
        <color indexed="8"/>
      </top>
      <bottom style="double"/>
    </border>
    <border>
      <left style="hair">
        <color indexed="8"/>
      </left>
      <right style="hair">
        <color indexed="8"/>
      </right>
      <top style="double"/>
      <bottom style="double"/>
    </border>
    <border>
      <left style="hair">
        <color indexed="8"/>
      </left>
      <right style="hair"/>
      <top style="double"/>
      <bottom style="double"/>
    </border>
    <border>
      <left style="hair">
        <color indexed="8"/>
      </left>
      <right style="hair">
        <color indexed="8"/>
      </right>
      <top>
        <color indexed="63"/>
      </top>
      <bottom style="double">
        <color indexed="8"/>
      </bottom>
    </border>
    <border>
      <left>
        <color indexed="63"/>
      </left>
      <right style="hair">
        <color indexed="8"/>
      </right>
      <top style="double"/>
      <bottom style="double"/>
    </border>
    <border>
      <left>
        <color indexed="63"/>
      </left>
      <right>
        <color indexed="63"/>
      </right>
      <top style="double">
        <color indexed="8"/>
      </top>
      <bottom style="double"/>
    </border>
    <border>
      <left>
        <color indexed="63"/>
      </left>
      <right>
        <color indexed="63"/>
      </right>
      <top style="thin">
        <color indexed="8"/>
      </top>
      <bottom>
        <color indexed="63"/>
      </bottom>
    </border>
    <border>
      <left style="hair">
        <color indexed="8"/>
      </left>
      <right style="hair">
        <color indexed="8"/>
      </right>
      <top style="hair">
        <color indexed="8"/>
      </top>
      <bottom style="thin"/>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hair"/>
    </border>
    <border>
      <left>
        <color indexed="63"/>
      </left>
      <right>
        <color indexed="63"/>
      </right>
      <top style="hair"/>
      <bottom style="hair"/>
    </border>
    <border>
      <left style="hair">
        <color indexed="8"/>
      </left>
      <right>
        <color indexed="63"/>
      </right>
      <top>
        <color indexed="63"/>
      </top>
      <bottom style="hair">
        <color indexed="8"/>
      </bottom>
    </border>
    <border>
      <left style="thin">
        <color indexed="8"/>
      </left>
      <right style="thin"/>
      <top>
        <color indexed="63"/>
      </top>
      <bottom>
        <color indexed="63"/>
      </bottom>
    </border>
    <border>
      <left style="thin">
        <color indexed="8"/>
      </left>
      <right style="thin"/>
      <top style="thin">
        <color indexed="8"/>
      </top>
      <bottom style="thin">
        <color indexed="8"/>
      </bottom>
    </border>
    <border>
      <left style="thin">
        <color indexed="8"/>
      </left>
      <right style="thin"/>
      <top style="thin">
        <color indexed="8"/>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0" fontId="11"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308">
    <xf numFmtId="0" fontId="0" fillId="0" borderId="0" xfId="0" applyAlignment="1">
      <alignment/>
    </xf>
    <xf numFmtId="0" fontId="1" fillId="0" borderId="0" xfId="0" applyFont="1" applyFill="1" applyAlignment="1" applyProtection="1">
      <alignment horizontal="right"/>
      <protection hidden="1"/>
    </xf>
    <xf numFmtId="0" fontId="1" fillId="0" borderId="0" xfId="0" applyFont="1" applyFill="1" applyAlignment="1" applyProtection="1">
      <alignment/>
      <protection hidden="1"/>
    </xf>
    <xf numFmtId="0" fontId="1" fillId="0" borderId="0" xfId="0" applyFont="1" applyFill="1" applyAlignment="1" applyProtection="1">
      <alignment horizontal="center"/>
      <protection hidden="1"/>
    </xf>
    <xf numFmtId="0" fontId="2"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0" fontId="1" fillId="0" borderId="0" xfId="0" applyFont="1" applyFill="1" applyBorder="1" applyAlignment="1" applyProtection="1">
      <alignment horizontal="center"/>
      <protection hidden="1"/>
    </xf>
    <xf numFmtId="9" fontId="1" fillId="0" borderId="0" xfId="0" applyNumberFormat="1" applyFont="1" applyFill="1" applyAlignment="1" applyProtection="1">
      <alignment horizontal="center"/>
      <protection hidden="1"/>
    </xf>
    <xf numFmtId="0" fontId="4" fillId="2" borderId="0" xfId="0" applyFont="1" applyFill="1" applyBorder="1" applyAlignment="1" applyProtection="1">
      <alignment/>
      <protection hidden="1"/>
    </xf>
    <xf numFmtId="0" fontId="4" fillId="2" borderId="0" xfId="0" applyFont="1" applyFill="1" applyAlignment="1" applyProtection="1">
      <alignment/>
      <protection hidden="1"/>
    </xf>
    <xf numFmtId="0" fontId="1" fillId="2" borderId="0" xfId="0" applyFont="1" applyFill="1" applyAlignment="1" applyProtection="1">
      <alignment/>
      <protection hidden="1"/>
    </xf>
    <xf numFmtId="0" fontId="5" fillId="2" borderId="0" xfId="0" applyFont="1" applyFill="1" applyBorder="1" applyAlignment="1" applyProtection="1">
      <alignment horizontal="left"/>
      <protection hidden="1"/>
    </xf>
    <xf numFmtId="0" fontId="7" fillId="2" borderId="0" xfId="0" applyFont="1" applyFill="1" applyAlignment="1" applyProtection="1">
      <alignment horizontal="center"/>
      <protection hidden="1"/>
    </xf>
    <xf numFmtId="0" fontId="4" fillId="2" borderId="0" xfId="0" applyFont="1" applyFill="1" applyBorder="1" applyAlignment="1" applyProtection="1">
      <alignment horizontal="right"/>
      <protection hidden="1"/>
    </xf>
    <xf numFmtId="3" fontId="4" fillId="2" borderId="0" xfId="0" applyNumberFormat="1" applyFont="1" applyFill="1" applyAlignment="1" applyProtection="1">
      <alignment horizontal="center"/>
      <protection hidden="1"/>
    </xf>
    <xf numFmtId="165" fontId="4" fillId="2" borderId="0" xfId="0" applyNumberFormat="1" applyFont="1" applyFill="1" applyAlignment="1" applyProtection="1">
      <alignment horizontal="right"/>
      <protection hidden="1"/>
    </xf>
    <xf numFmtId="165" fontId="7" fillId="0" borderId="0" xfId="0" applyNumberFormat="1" applyFont="1" applyFill="1" applyBorder="1" applyAlignment="1" applyProtection="1">
      <alignment horizontal="right"/>
      <protection hidden="1"/>
    </xf>
    <xf numFmtId="165" fontId="7" fillId="2" borderId="0" xfId="0" applyNumberFormat="1" applyFont="1" applyFill="1" applyAlignment="1" applyProtection="1">
      <alignment horizontal="right"/>
      <protection hidden="1"/>
    </xf>
    <xf numFmtId="0" fontId="4" fillId="2" borderId="1" xfId="0" applyFont="1" applyFill="1" applyBorder="1" applyAlignment="1" applyProtection="1">
      <alignment horizontal="right"/>
      <protection hidden="1"/>
    </xf>
    <xf numFmtId="165" fontId="4" fillId="2" borderId="1" xfId="0" applyNumberFormat="1" applyFont="1" applyFill="1" applyBorder="1" applyAlignment="1" applyProtection="1">
      <alignment horizontal="right"/>
      <protection hidden="1"/>
    </xf>
    <xf numFmtId="0" fontId="4" fillId="2" borderId="0" xfId="0" applyFont="1" applyFill="1" applyAlignment="1" applyProtection="1">
      <alignment horizontal="center"/>
      <protection hidden="1"/>
    </xf>
    <xf numFmtId="0" fontId="4" fillId="0" borderId="0" xfId="0" applyFont="1" applyAlignment="1" applyProtection="1">
      <alignment vertical="center"/>
      <protection hidden="1"/>
    </xf>
    <xf numFmtId="0" fontId="4"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7"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166" fontId="8"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167"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Border="1" applyAlignment="1" applyProtection="1">
      <alignment horizontal="left" vertical="center"/>
      <protection hidden="1"/>
    </xf>
    <xf numFmtId="165" fontId="7" fillId="0" borderId="0" xfId="0" applyNumberFormat="1" applyFont="1" applyFill="1" applyAlignment="1" applyProtection="1">
      <alignment horizontal="right" vertical="center"/>
      <protection hidden="1"/>
    </xf>
    <xf numFmtId="165" fontId="4" fillId="0" borderId="0" xfId="0" applyNumberFormat="1" applyFont="1" applyFill="1" applyBorder="1" applyAlignment="1" applyProtection="1">
      <alignment horizontal="right" vertical="center"/>
      <protection hidden="1"/>
    </xf>
    <xf numFmtId="165" fontId="4" fillId="0" borderId="0" xfId="0" applyNumberFormat="1" applyFont="1" applyFill="1" applyAlignment="1" applyProtection="1">
      <alignment horizontal="right" vertical="center"/>
      <protection hidden="1"/>
    </xf>
    <xf numFmtId="165" fontId="4" fillId="0" borderId="2" xfId="0" applyNumberFormat="1" applyFont="1" applyFill="1" applyBorder="1" applyAlignment="1" applyProtection="1">
      <alignment horizontal="right" vertical="center"/>
      <protection hidden="1"/>
    </xf>
    <xf numFmtId="165" fontId="4" fillId="0" borderId="1" xfId="0" applyNumberFormat="1" applyFont="1" applyBorder="1" applyAlignment="1" applyProtection="1">
      <alignment horizontal="right" vertical="center"/>
      <protection hidden="1"/>
    </xf>
    <xf numFmtId="165" fontId="7" fillId="0" borderId="1" xfId="0" applyNumberFormat="1" applyFont="1" applyFill="1" applyBorder="1" applyAlignment="1" applyProtection="1">
      <alignment horizontal="right" vertical="center"/>
      <protection hidden="1"/>
    </xf>
    <xf numFmtId="0" fontId="6" fillId="0" borderId="0" xfId="0" applyFont="1" applyFill="1" applyBorder="1" applyAlignment="1" applyProtection="1">
      <alignment horizontal="left" vertical="center"/>
      <protection hidden="1"/>
    </xf>
    <xf numFmtId="165" fontId="6" fillId="0" borderId="0" xfId="0" applyNumberFormat="1" applyFont="1" applyFill="1" applyAlignment="1" applyProtection="1">
      <alignment horizontal="right" vertical="center"/>
      <protection hidden="1"/>
    </xf>
    <xf numFmtId="0" fontId="7" fillId="0" borderId="0" xfId="0" applyFont="1" applyFill="1" applyBorder="1" applyAlignment="1" applyProtection="1">
      <alignment horizontal="left" vertical="center"/>
      <protection hidden="1"/>
    </xf>
    <xf numFmtId="0" fontId="4" fillId="0" borderId="0" xfId="0" applyFont="1" applyAlignment="1" applyProtection="1">
      <alignment/>
      <protection hidden="1"/>
    </xf>
    <xf numFmtId="0" fontId="4" fillId="0" borderId="0" xfId="0" applyFont="1" applyFill="1" applyBorder="1" applyAlignment="1" applyProtection="1">
      <alignment/>
      <protection hidden="1"/>
    </xf>
    <xf numFmtId="0" fontId="4" fillId="0" borderId="0" xfId="0" applyFont="1" applyFill="1" applyAlignment="1" applyProtection="1">
      <alignment/>
      <protection hidden="1"/>
    </xf>
    <xf numFmtId="0" fontId="4" fillId="0" borderId="0" xfId="0" applyFont="1" applyAlignment="1">
      <alignment/>
    </xf>
    <xf numFmtId="0" fontId="5" fillId="0" borderId="0" xfId="0" applyFont="1" applyAlignment="1" applyProtection="1">
      <alignment vertical="center"/>
      <protection hidden="1"/>
    </xf>
    <xf numFmtId="49" fontId="4" fillId="2" borderId="0" xfId="0" applyNumberFormat="1"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4" fillId="0" borderId="0" xfId="0" applyFont="1" applyFill="1" applyAlignment="1" applyProtection="1">
      <alignment horizontal="center"/>
      <protection hidden="1"/>
    </xf>
    <xf numFmtId="0" fontId="4" fillId="0" borderId="1" xfId="0" applyFont="1" applyFill="1" applyBorder="1" applyAlignment="1" applyProtection="1">
      <alignment vertical="center"/>
      <protection hidden="1"/>
    </xf>
    <xf numFmtId="165" fontId="4" fillId="0" borderId="1" xfId="0" applyNumberFormat="1" applyFont="1" applyFill="1" applyBorder="1" applyAlignment="1" applyProtection="1">
      <alignment horizontal="right" vertical="center"/>
      <protection hidden="1" locked="0"/>
    </xf>
    <xf numFmtId="165" fontId="4" fillId="0" borderId="1" xfId="0" applyNumberFormat="1" applyFont="1" applyFill="1" applyBorder="1" applyAlignment="1" applyProtection="1">
      <alignment horizontal="right" vertical="center"/>
      <protection hidden="1"/>
    </xf>
    <xf numFmtId="0" fontId="7" fillId="0" borderId="0" xfId="0" applyFont="1" applyFill="1" applyBorder="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Border="1" applyAlignment="1" applyProtection="1">
      <alignment vertical="center"/>
      <protection hidden="1"/>
    </xf>
    <xf numFmtId="0" fontId="5" fillId="2" borderId="0" xfId="0" applyFont="1" applyFill="1" applyAlignment="1" applyProtection="1">
      <alignment vertical="center"/>
      <protection hidden="1"/>
    </xf>
    <xf numFmtId="0" fontId="4" fillId="2" borderId="0" xfId="0" applyFont="1" applyFill="1" applyAlignment="1" applyProtection="1">
      <alignment/>
      <protection hidden="1"/>
    </xf>
    <xf numFmtId="0" fontId="6" fillId="2" borderId="0" xfId="0" applyFont="1" applyFill="1" applyBorder="1" applyAlignment="1" applyProtection="1">
      <alignment vertical="center"/>
      <protection hidden="1"/>
    </xf>
    <xf numFmtId="0" fontId="4" fillId="2" borderId="0" xfId="0" applyFont="1" applyFill="1" applyAlignment="1" applyProtection="1">
      <alignment horizontal="center" wrapText="1"/>
      <protection hidden="1"/>
    </xf>
    <xf numFmtId="165" fontId="4" fillId="2" borderId="0" xfId="0" applyNumberFormat="1" applyFont="1" applyFill="1" applyAlignment="1" applyProtection="1">
      <alignment horizontal="right" vertical="center"/>
      <protection hidden="1"/>
    </xf>
    <xf numFmtId="165" fontId="7" fillId="2" borderId="0" xfId="0" applyNumberFormat="1" applyFont="1" applyFill="1" applyAlignment="1" applyProtection="1">
      <alignment horizontal="right" vertical="center"/>
      <protection hidden="1"/>
    </xf>
    <xf numFmtId="3" fontId="4" fillId="2" borderId="0" xfId="0" applyNumberFormat="1" applyFont="1" applyFill="1" applyAlignment="1" applyProtection="1">
      <alignment horizontal="center" vertical="center"/>
      <protection hidden="1"/>
    </xf>
    <xf numFmtId="3" fontId="7" fillId="2" borderId="0" xfId="0" applyNumberFormat="1" applyFont="1" applyFill="1" applyAlignment="1" applyProtection="1">
      <alignment horizontal="center" vertical="center"/>
      <protection hidden="1"/>
    </xf>
    <xf numFmtId="165" fontId="6" fillId="2" borderId="0" xfId="0" applyNumberFormat="1" applyFont="1" applyFill="1" applyAlignment="1" applyProtection="1">
      <alignment horizontal="right" vertical="center"/>
      <protection hidden="1"/>
    </xf>
    <xf numFmtId="3" fontId="6" fillId="2" borderId="0" xfId="0" applyNumberFormat="1" applyFont="1" applyFill="1" applyAlignment="1" applyProtection="1">
      <alignment horizontal="center" vertical="center"/>
      <protection hidden="1"/>
    </xf>
    <xf numFmtId="0" fontId="7" fillId="2" borderId="0" xfId="0" applyFont="1" applyFill="1" applyBorder="1" applyAlignment="1" applyProtection="1">
      <alignment vertical="center"/>
      <protection hidden="1"/>
    </xf>
    <xf numFmtId="0" fontId="5" fillId="0" borderId="0" xfId="0" applyFont="1" applyFill="1" applyAlignment="1" applyProtection="1">
      <alignment horizontal="left" vertical="center"/>
      <protection hidden="1"/>
    </xf>
    <xf numFmtId="0" fontId="6" fillId="0" borderId="0" xfId="0" applyNumberFormat="1" applyFont="1" applyFill="1" applyAlignment="1" applyProtection="1">
      <alignment horizontal="center" vertical="center"/>
      <protection hidden="1"/>
    </xf>
    <xf numFmtId="0" fontId="7" fillId="0" borderId="0" xfId="0" applyFont="1" applyFill="1" applyAlignment="1" applyProtection="1">
      <alignment horizontal="center" vertical="center" wrapText="1"/>
      <protection hidden="1"/>
    </xf>
    <xf numFmtId="167" fontId="7" fillId="0" borderId="0" xfId="0" applyNumberFormat="1" applyFont="1" applyFill="1" applyAlignment="1" applyProtection="1">
      <alignment horizontal="center" vertical="center"/>
      <protection hidden="1"/>
    </xf>
    <xf numFmtId="0" fontId="7" fillId="0" borderId="0" xfId="0" applyFont="1" applyFill="1" applyAlignment="1" applyProtection="1">
      <alignment vertical="center"/>
      <protection hidden="1"/>
    </xf>
    <xf numFmtId="3" fontId="4" fillId="0" borderId="0" xfId="0" applyNumberFormat="1" applyFont="1" applyFill="1" applyAlignment="1" applyProtection="1">
      <alignment horizontal="center" vertical="center"/>
      <protection hidden="1"/>
    </xf>
    <xf numFmtId="3" fontId="4" fillId="0" borderId="1"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3" fontId="7" fillId="0" borderId="0"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3" fontId="7" fillId="0" borderId="0" xfId="0" applyNumberFormat="1" applyFont="1" applyFill="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xf>
    <xf numFmtId="0" fontId="4" fillId="0" borderId="0" xfId="0" applyFont="1" applyAlignment="1" applyProtection="1">
      <alignment vertical="center"/>
      <protection/>
    </xf>
    <xf numFmtId="4" fontId="4" fillId="0" borderId="0" xfId="0" applyNumberFormat="1" applyFont="1" applyAlignment="1" applyProtection="1">
      <alignment vertical="center"/>
      <protection/>
    </xf>
    <xf numFmtId="0" fontId="5"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center" vertical="center" wrapText="1"/>
      <protection/>
    </xf>
    <xf numFmtId="4" fontId="4" fillId="0" borderId="0" xfId="0" applyNumberFormat="1" applyFont="1" applyFill="1" applyAlignment="1" applyProtection="1">
      <alignment horizontal="center" vertical="center"/>
      <protection/>
    </xf>
    <xf numFmtId="0" fontId="9" fillId="0" borderId="0" xfId="0" applyFont="1" applyFill="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Fill="1" applyBorder="1" applyAlignment="1" applyProtection="1">
      <alignment horizontal="left" vertical="center"/>
      <protection/>
    </xf>
    <xf numFmtId="165" fontId="4" fillId="3" borderId="3" xfId="0" applyNumberFormat="1" applyFont="1" applyFill="1" applyBorder="1" applyAlignment="1" applyProtection="1">
      <alignment horizontal="right" vertical="center"/>
      <protection locked="0"/>
    </xf>
    <xf numFmtId="165" fontId="4" fillId="3" borderId="4" xfId="0" applyNumberFormat="1" applyFont="1" applyFill="1" applyBorder="1" applyAlignment="1" applyProtection="1">
      <alignment horizontal="right" vertical="center"/>
      <protection locked="0"/>
    </xf>
    <xf numFmtId="165" fontId="4" fillId="3" borderId="5" xfId="0" applyNumberFormat="1" applyFont="1" applyFill="1" applyBorder="1" applyAlignment="1" applyProtection="1">
      <alignment horizontal="right" vertical="center"/>
      <protection locked="0"/>
    </xf>
    <xf numFmtId="1" fontId="4" fillId="3" borderId="0" xfId="0" applyNumberFormat="1" applyFont="1" applyFill="1" applyAlignment="1" applyProtection="1">
      <alignment horizontal="right" vertical="center"/>
      <protection locked="0"/>
    </xf>
    <xf numFmtId="165" fontId="4" fillId="0" borderId="0" xfId="0" applyNumberFormat="1" applyFont="1" applyFill="1" applyAlignment="1" applyProtection="1">
      <alignment horizontal="right" vertical="center"/>
      <protection/>
    </xf>
    <xf numFmtId="165" fontId="4" fillId="3" borderId="6" xfId="0" applyNumberFormat="1" applyFont="1" applyFill="1" applyBorder="1" applyAlignment="1" applyProtection="1">
      <alignment horizontal="right" vertical="center"/>
      <protection locked="0"/>
    </xf>
    <xf numFmtId="165" fontId="4" fillId="3" borderId="7" xfId="0" applyNumberFormat="1" applyFont="1" applyFill="1" applyBorder="1" applyAlignment="1" applyProtection="1">
      <alignment horizontal="right" vertical="center"/>
      <protection locked="0"/>
    </xf>
    <xf numFmtId="165" fontId="4" fillId="3" borderId="8" xfId="0" applyNumberFormat="1" applyFont="1" applyFill="1" applyBorder="1" applyAlignment="1" applyProtection="1">
      <alignment horizontal="right" vertical="center"/>
      <protection locked="0"/>
    </xf>
    <xf numFmtId="1" fontId="4" fillId="0" borderId="0" xfId="0" applyNumberFormat="1" applyFont="1" applyFill="1" applyAlignment="1" applyProtection="1">
      <alignment horizontal="right" vertical="center"/>
      <protection/>
    </xf>
    <xf numFmtId="1" fontId="4" fillId="3" borderId="9" xfId="0" applyNumberFormat="1" applyFont="1" applyFill="1" applyBorder="1" applyAlignment="1" applyProtection="1">
      <alignment horizontal="right" vertical="center"/>
      <protection locked="0"/>
    </xf>
    <xf numFmtId="1" fontId="4" fillId="3" borderId="10" xfId="0" applyNumberFormat="1" applyFont="1" applyFill="1" applyBorder="1" applyAlignment="1" applyProtection="1">
      <alignment horizontal="right" vertical="center"/>
      <protection locked="0"/>
    </xf>
    <xf numFmtId="165" fontId="4" fillId="3" borderId="11" xfId="0" applyNumberFormat="1" applyFont="1" applyFill="1" applyBorder="1" applyAlignment="1" applyProtection="1">
      <alignment horizontal="right" vertical="center"/>
      <protection locked="0"/>
    </xf>
    <xf numFmtId="165" fontId="4" fillId="3" borderId="12"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left" vertical="center"/>
      <protection/>
    </xf>
    <xf numFmtId="3" fontId="4" fillId="0" borderId="0" xfId="0" applyNumberFormat="1" applyFont="1" applyFill="1" applyAlignment="1" applyProtection="1">
      <alignment horizontal="center" vertical="center"/>
      <protection/>
    </xf>
    <xf numFmtId="3" fontId="4" fillId="0" borderId="0" xfId="0" applyNumberFormat="1" applyFont="1" applyAlignment="1" applyProtection="1">
      <alignment horizontal="center" vertical="center"/>
      <protection/>
    </xf>
    <xf numFmtId="0" fontId="4" fillId="0" borderId="1"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4" fontId="4" fillId="0" borderId="0" xfId="0" applyNumberFormat="1" applyFont="1" applyAlignment="1" applyProtection="1">
      <alignment horizontal="center" vertical="center"/>
      <protection/>
    </xf>
    <xf numFmtId="0" fontId="6" fillId="0" borderId="0" xfId="0" applyFont="1" applyFill="1" applyBorder="1" applyAlignment="1" applyProtection="1">
      <alignment horizontal="left" vertical="center"/>
      <protection/>
    </xf>
    <xf numFmtId="0" fontId="7" fillId="0" borderId="0" xfId="0" applyFont="1" applyFill="1" applyAlignment="1" applyProtection="1">
      <alignment horizontal="center" vertical="center"/>
      <protection/>
    </xf>
    <xf numFmtId="4" fontId="7" fillId="0" borderId="0" xfId="0" applyNumberFormat="1" applyFont="1" applyFill="1" applyAlignment="1" applyProtection="1">
      <alignment horizontal="center" vertical="center" wrapText="1"/>
      <protection/>
    </xf>
    <xf numFmtId="4" fontId="7" fillId="0" borderId="0" xfId="0" applyNumberFormat="1" applyFont="1" applyFill="1" applyAlignment="1" applyProtection="1">
      <alignment horizontal="center" vertical="center"/>
      <protection/>
    </xf>
    <xf numFmtId="0" fontId="7" fillId="0" borderId="0" xfId="0" applyFont="1" applyFill="1" applyAlignment="1" applyProtection="1">
      <alignment horizontal="center" vertical="center" wrapText="1"/>
      <protection/>
    </xf>
    <xf numFmtId="2" fontId="4" fillId="0" borderId="13" xfId="0" applyNumberFormat="1" applyFont="1" applyFill="1" applyBorder="1" applyAlignment="1" applyProtection="1">
      <alignment horizontal="center" vertical="center"/>
      <protection/>
    </xf>
    <xf numFmtId="9" fontId="4" fillId="0" borderId="13" xfId="0" applyNumberFormat="1" applyFont="1" applyFill="1" applyBorder="1" applyAlignment="1" applyProtection="1">
      <alignment horizontal="center" vertical="center"/>
      <protection/>
    </xf>
    <xf numFmtId="1" fontId="4" fillId="0" borderId="13" xfId="17" applyNumberFormat="1"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3" fontId="4" fillId="0" borderId="13" xfId="17" applyNumberFormat="1" applyFont="1" applyFill="1" applyBorder="1" applyAlignment="1" applyProtection="1">
      <alignment horizontal="center" vertical="center"/>
      <protection/>
    </xf>
    <xf numFmtId="3" fontId="4" fillId="0" borderId="13" xfId="0" applyNumberFormat="1" applyFont="1" applyFill="1" applyBorder="1" applyAlignment="1" applyProtection="1">
      <alignment horizontal="center" vertical="center"/>
      <protection/>
    </xf>
    <xf numFmtId="3" fontId="4" fillId="0" borderId="14" xfId="0" applyNumberFormat="1" applyFont="1" applyFill="1" applyBorder="1" applyAlignment="1" applyProtection="1">
      <alignment horizontal="center" vertical="center"/>
      <protection/>
    </xf>
    <xf numFmtId="2" fontId="4" fillId="0" borderId="4" xfId="0" applyNumberFormat="1" applyFont="1" applyFill="1" applyBorder="1" applyAlignment="1" applyProtection="1">
      <alignment horizontal="center" vertical="center"/>
      <protection/>
    </xf>
    <xf numFmtId="9" fontId="4" fillId="0" borderId="4" xfId="0" applyNumberFormat="1" applyFont="1" applyFill="1" applyBorder="1" applyAlignment="1" applyProtection="1">
      <alignment horizontal="center" vertical="center"/>
      <protection/>
    </xf>
    <xf numFmtId="3" fontId="4" fillId="0" borderId="4" xfId="17" applyNumberFormat="1" applyFont="1" applyFill="1" applyBorder="1" applyAlignment="1" applyProtection="1">
      <alignment horizontal="center" vertical="center"/>
      <protection/>
    </xf>
    <xf numFmtId="3" fontId="4" fillId="0" borderId="4" xfId="0" applyNumberFormat="1" applyFont="1" applyFill="1" applyBorder="1" applyAlignment="1" applyProtection="1">
      <alignment horizontal="center" vertical="center"/>
      <protection/>
    </xf>
    <xf numFmtId="3" fontId="4" fillId="0" borderId="15" xfId="0" applyNumberFormat="1" applyFont="1" applyFill="1" applyBorder="1" applyAlignment="1" applyProtection="1">
      <alignment horizontal="center" vertical="center"/>
      <protection/>
    </xf>
    <xf numFmtId="168" fontId="4" fillId="3" borderId="7" xfId="0" applyNumberFormat="1" applyFont="1" applyFill="1" applyBorder="1" applyAlignment="1" applyProtection="1">
      <alignment horizontal="right" vertical="center"/>
      <protection locked="0"/>
    </xf>
    <xf numFmtId="9" fontId="4" fillId="3" borderId="7" xfId="0" applyNumberFormat="1" applyFont="1" applyFill="1" applyBorder="1" applyAlignment="1" applyProtection="1">
      <alignment horizontal="right" vertical="center"/>
      <protection locked="0"/>
    </xf>
    <xf numFmtId="165" fontId="4" fillId="0" borderId="7" xfId="17" applyNumberFormat="1" applyFont="1" applyFill="1" applyBorder="1" applyAlignment="1" applyProtection="1">
      <alignment horizontal="right" vertical="center"/>
      <protection/>
    </xf>
    <xf numFmtId="165" fontId="4" fillId="0" borderId="16" xfId="17" applyNumberFormat="1" applyFont="1" applyFill="1" applyBorder="1" applyAlignment="1" applyProtection="1">
      <alignment horizontal="right" vertical="center"/>
      <protection/>
    </xf>
    <xf numFmtId="168" fontId="4" fillId="3" borderId="17" xfId="0" applyNumberFormat="1" applyFont="1" applyFill="1" applyBorder="1" applyAlignment="1" applyProtection="1">
      <alignment horizontal="right" vertical="center"/>
      <protection locked="0"/>
    </xf>
    <xf numFmtId="9" fontId="4" fillId="3" borderId="17" xfId="0" applyNumberFormat="1" applyFont="1" applyFill="1" applyBorder="1" applyAlignment="1" applyProtection="1">
      <alignment horizontal="right" vertical="center"/>
      <protection locked="0"/>
    </xf>
    <xf numFmtId="165" fontId="9" fillId="0" borderId="0" xfId="0" applyNumberFormat="1" applyFont="1" applyFill="1" applyAlignment="1" applyProtection="1">
      <alignment horizontal="right" vertical="center"/>
      <protection/>
    </xf>
    <xf numFmtId="0" fontId="4" fillId="0" borderId="0" xfId="0" applyFont="1" applyFill="1" applyAlignment="1" applyProtection="1">
      <alignment vertical="center"/>
      <protection/>
    </xf>
    <xf numFmtId="165" fontId="4" fillId="3" borderId="0" xfId="0" applyNumberFormat="1" applyFont="1" applyFill="1" applyBorder="1" applyAlignment="1" applyProtection="1">
      <alignment horizontal="right" vertical="center"/>
      <protection locked="0"/>
    </xf>
    <xf numFmtId="0" fontId="10" fillId="0" borderId="0" xfId="18" applyNumberFormat="1" applyFont="1" applyFill="1" applyBorder="1" applyAlignment="1" applyProtection="1">
      <alignment horizontal="left" vertical="top"/>
      <protection/>
    </xf>
    <xf numFmtId="0" fontId="5" fillId="0" borderId="0" xfId="0" applyFont="1" applyFill="1" applyAlignment="1" applyProtection="1">
      <alignment vertical="center"/>
      <protection hidden="1"/>
    </xf>
    <xf numFmtId="0" fontId="1" fillId="0" borderId="0" xfId="0" applyFont="1" applyAlignment="1">
      <alignment/>
    </xf>
    <xf numFmtId="0" fontId="4" fillId="0" borderId="0" xfId="0" applyFont="1" applyFill="1" applyAlignment="1" applyProtection="1">
      <alignment vertical="top"/>
      <protection hidden="1"/>
    </xf>
    <xf numFmtId="3" fontId="4" fillId="0" borderId="0" xfId="0" applyNumberFormat="1" applyFont="1" applyFill="1" applyAlignment="1" applyProtection="1">
      <alignment vertical="center"/>
      <protection hidden="1"/>
    </xf>
    <xf numFmtId="0" fontId="6" fillId="0" borderId="0" xfId="0" applyFont="1" applyFill="1" applyAlignment="1" applyProtection="1">
      <alignment vertical="center"/>
      <protection hidden="1"/>
    </xf>
    <xf numFmtId="0" fontId="4" fillId="0" borderId="0" xfId="0" applyFont="1" applyFill="1" applyAlignment="1" applyProtection="1">
      <alignment horizontal="left" vertical="center"/>
      <protection hidden="1"/>
    </xf>
    <xf numFmtId="165" fontId="4" fillId="0" borderId="18" xfId="0" applyNumberFormat="1" applyFont="1" applyFill="1" applyBorder="1" applyAlignment="1" applyProtection="1">
      <alignment horizontal="right" vertical="center"/>
      <protection hidden="1"/>
    </xf>
    <xf numFmtId="165" fontId="4" fillId="0" borderId="19" xfId="0" applyNumberFormat="1" applyFont="1" applyFill="1" applyBorder="1" applyAlignment="1" applyProtection="1">
      <alignment horizontal="right" vertical="center"/>
      <protection hidden="1"/>
    </xf>
    <xf numFmtId="165" fontId="4" fillId="0" borderId="20" xfId="0" applyNumberFormat="1" applyFont="1" applyFill="1" applyBorder="1" applyAlignment="1" applyProtection="1">
      <alignment horizontal="right" vertical="center"/>
      <protection hidden="1"/>
    </xf>
    <xf numFmtId="165" fontId="4" fillId="0" borderId="21" xfId="0" applyNumberFormat="1" applyFont="1" applyFill="1" applyBorder="1" applyAlignment="1" applyProtection="1">
      <alignment horizontal="right" vertical="center"/>
      <protection hidden="1"/>
    </xf>
    <xf numFmtId="165" fontId="4" fillId="0" borderId="22" xfId="0" applyNumberFormat="1" applyFont="1" applyFill="1" applyBorder="1" applyAlignment="1" applyProtection="1">
      <alignment horizontal="right" vertical="center"/>
      <protection hidden="1"/>
    </xf>
    <xf numFmtId="3" fontId="12" fillId="0" borderId="0" xfId="0" applyNumberFormat="1" applyFont="1" applyFill="1" applyAlignment="1" applyProtection="1">
      <alignment horizontal="left" vertical="center"/>
      <protection hidden="1"/>
    </xf>
    <xf numFmtId="14" fontId="4" fillId="0" borderId="0" xfId="0" applyNumberFormat="1" applyFont="1" applyFill="1" applyAlignment="1" applyProtection="1">
      <alignment vertical="center"/>
      <protection hidden="1"/>
    </xf>
    <xf numFmtId="165" fontId="4" fillId="0" borderId="23" xfId="0" applyNumberFormat="1" applyFont="1" applyFill="1" applyBorder="1" applyAlignment="1" applyProtection="1">
      <alignment horizontal="right" vertical="center"/>
      <protection hidden="1"/>
    </xf>
    <xf numFmtId="165" fontId="4" fillId="0" borderId="24" xfId="0" applyNumberFormat="1" applyFont="1" applyFill="1" applyBorder="1" applyAlignment="1" applyProtection="1">
      <alignment horizontal="right" vertical="center"/>
      <protection hidden="1"/>
    </xf>
    <xf numFmtId="165" fontId="4" fillId="0" borderId="25" xfId="0" applyNumberFormat="1" applyFont="1" applyFill="1" applyBorder="1" applyAlignment="1" applyProtection="1">
      <alignment horizontal="right" vertical="center"/>
      <protection hidden="1"/>
    </xf>
    <xf numFmtId="165" fontId="4" fillId="0" borderId="17" xfId="0" applyNumberFormat="1" applyFont="1" applyFill="1" applyBorder="1" applyAlignment="1" applyProtection="1">
      <alignment horizontal="right" vertical="center"/>
      <protection hidden="1"/>
    </xf>
    <xf numFmtId="165" fontId="4" fillId="0" borderId="26" xfId="0" applyNumberFormat="1" applyFont="1" applyFill="1" applyBorder="1" applyAlignment="1" applyProtection="1">
      <alignment horizontal="right" vertical="center"/>
      <protection hidden="1"/>
    </xf>
    <xf numFmtId="0" fontId="9" fillId="0" borderId="0" xfId="0" applyFont="1" applyFill="1" applyAlignment="1" applyProtection="1">
      <alignment vertical="center"/>
      <protection hidden="1"/>
    </xf>
    <xf numFmtId="165" fontId="9" fillId="0" borderId="27" xfId="0" applyNumberFormat="1" applyFont="1" applyFill="1" applyBorder="1" applyAlignment="1" applyProtection="1">
      <alignment horizontal="right" vertical="center"/>
      <protection hidden="1"/>
    </xf>
    <xf numFmtId="165" fontId="9" fillId="0" borderId="28" xfId="0" applyNumberFormat="1" applyFont="1" applyFill="1" applyBorder="1" applyAlignment="1" applyProtection="1">
      <alignment horizontal="right" vertical="center"/>
      <protection hidden="1"/>
    </xf>
    <xf numFmtId="0" fontId="7" fillId="2" borderId="0" xfId="0" applyFont="1" applyFill="1" applyAlignment="1" applyProtection="1">
      <alignment horizontal="center" wrapText="1"/>
      <protection hidden="1"/>
    </xf>
    <xf numFmtId="0" fontId="6" fillId="0" borderId="0" xfId="0" applyFont="1" applyFill="1" applyAlignment="1" applyProtection="1">
      <alignment horizontal="left" vertical="center" wrapText="1"/>
      <protection hidden="1"/>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wrapText="1"/>
      <protection/>
    </xf>
    <xf numFmtId="3" fontId="6" fillId="0" borderId="0" xfId="0" applyNumberFormat="1" applyFont="1" applyFill="1" applyAlignment="1" applyProtection="1">
      <alignment horizontal="center" vertical="center"/>
      <protection hidden="1"/>
    </xf>
    <xf numFmtId="3" fontId="6" fillId="0" borderId="0" xfId="0" applyNumberFormat="1" applyFont="1" applyFill="1" applyBorder="1" applyAlignment="1" applyProtection="1">
      <alignment horizontal="center" vertical="center"/>
      <protection hidden="1"/>
    </xf>
    <xf numFmtId="167" fontId="6" fillId="0" borderId="0" xfId="0" applyNumberFormat="1" applyFont="1" applyFill="1" applyAlignment="1" applyProtection="1">
      <alignment horizontal="center" vertical="center" wrapText="1"/>
      <protection hidden="1"/>
    </xf>
    <xf numFmtId="167" fontId="6" fillId="0" borderId="0" xfId="0" applyNumberFormat="1" applyFont="1" applyFill="1" applyAlignment="1" applyProtection="1">
      <alignment horizontal="center" vertical="center"/>
      <protection hidden="1"/>
    </xf>
    <xf numFmtId="0" fontId="3" fillId="0" borderId="0" xfId="0" applyFont="1" applyFill="1" applyAlignment="1" applyProtection="1">
      <alignment vertical="center"/>
      <protection hidden="1"/>
    </xf>
    <xf numFmtId="165" fontId="4" fillId="0" borderId="29" xfId="0" applyNumberFormat="1" applyFont="1" applyFill="1" applyBorder="1" applyAlignment="1" applyProtection="1">
      <alignment horizontal="right" vertical="center"/>
      <protection hidden="1"/>
    </xf>
    <xf numFmtId="165" fontId="4" fillId="0" borderId="30" xfId="0" applyNumberFormat="1" applyFont="1" applyFill="1" applyBorder="1" applyAlignment="1" applyProtection="1">
      <alignment horizontal="right" vertical="center"/>
      <protection hidden="1"/>
    </xf>
    <xf numFmtId="0" fontId="3" fillId="0" borderId="0" xfId="0" applyFont="1" applyFill="1" applyAlignment="1" applyProtection="1">
      <alignment horizontal="left" vertical="center"/>
      <protection hidden="1"/>
    </xf>
    <xf numFmtId="165" fontId="4" fillId="0" borderId="27" xfId="0" applyNumberFormat="1" applyFont="1" applyFill="1" applyBorder="1" applyAlignment="1" applyProtection="1">
      <alignment horizontal="right" vertical="center"/>
      <protection hidden="1"/>
    </xf>
    <xf numFmtId="165" fontId="4" fillId="0" borderId="28" xfId="0" applyNumberFormat="1" applyFont="1" applyFill="1" applyBorder="1" applyAlignment="1" applyProtection="1">
      <alignment horizontal="right" vertical="center"/>
      <protection hidden="1"/>
    </xf>
    <xf numFmtId="165" fontId="4" fillId="0" borderId="31" xfId="0" applyNumberFormat="1" applyFont="1" applyFill="1" applyBorder="1" applyAlignment="1" applyProtection="1">
      <alignment horizontal="right" vertical="center"/>
      <protection hidden="1"/>
    </xf>
    <xf numFmtId="0" fontId="9" fillId="0" borderId="0" xfId="0" applyFont="1" applyFill="1" applyAlignment="1" applyProtection="1">
      <alignment horizontal="left" vertical="center"/>
      <protection hidden="1"/>
    </xf>
    <xf numFmtId="0" fontId="1" fillId="0" borderId="0" xfId="0" applyFont="1" applyFill="1" applyAlignment="1" applyProtection="1">
      <alignment horizontal="left" vertical="center"/>
      <protection hidden="1"/>
    </xf>
    <xf numFmtId="0" fontId="1" fillId="0" borderId="0" xfId="0" applyFont="1" applyFill="1" applyBorder="1" applyAlignment="1" applyProtection="1">
      <alignment horizontal="left" vertical="center"/>
      <protection hidden="1"/>
    </xf>
    <xf numFmtId="0" fontId="9" fillId="0" borderId="32" xfId="0" applyFont="1" applyFill="1" applyBorder="1" applyAlignment="1" applyProtection="1">
      <alignment horizontal="left" vertical="center"/>
      <protection hidden="1"/>
    </xf>
    <xf numFmtId="165" fontId="4" fillId="0" borderId="33" xfId="0" applyNumberFormat="1" applyFont="1" applyFill="1" applyBorder="1" applyAlignment="1" applyProtection="1">
      <alignment horizontal="right" vertical="center"/>
      <protection hidden="1"/>
    </xf>
    <xf numFmtId="165" fontId="4" fillId="0" borderId="34" xfId="0" applyNumberFormat="1" applyFont="1" applyFill="1" applyBorder="1" applyAlignment="1" applyProtection="1">
      <alignment horizontal="right" vertical="center"/>
      <protection hidden="1"/>
    </xf>
    <xf numFmtId="0" fontId="2" fillId="0" borderId="35" xfId="0" applyFont="1" applyFill="1" applyBorder="1" applyAlignment="1" applyProtection="1">
      <alignment horizontal="left" vertical="center"/>
      <protection hidden="1"/>
    </xf>
    <xf numFmtId="0" fontId="6" fillId="0" borderId="0" xfId="0" applyFont="1" applyFill="1" applyAlignment="1" applyProtection="1">
      <alignment horizontal="center" vertical="center"/>
      <protection/>
    </xf>
    <xf numFmtId="165" fontId="6" fillId="0" borderId="0" xfId="0" applyNumberFormat="1" applyFont="1" applyFill="1" applyBorder="1" applyAlignment="1" applyProtection="1">
      <alignment horizontal="right" vertical="center"/>
      <protection hidden="1"/>
    </xf>
    <xf numFmtId="0" fontId="9" fillId="0" borderId="36" xfId="0" applyFont="1" applyFill="1" applyBorder="1" applyAlignment="1" applyProtection="1">
      <alignment horizontal="left" vertical="center"/>
      <protection hidden="1"/>
    </xf>
    <xf numFmtId="165" fontId="4" fillId="0" borderId="37" xfId="0" applyNumberFormat="1" applyFont="1" applyFill="1" applyBorder="1" applyAlignment="1" applyProtection="1">
      <alignment horizontal="right" vertical="center"/>
      <protection hidden="1"/>
    </xf>
    <xf numFmtId="1" fontId="4" fillId="3" borderId="38" xfId="0" applyNumberFormat="1" applyFont="1" applyFill="1" applyBorder="1" applyAlignment="1" applyProtection="1">
      <alignment horizontal="right" vertical="center"/>
      <protection locked="0"/>
    </xf>
    <xf numFmtId="165" fontId="4" fillId="3" borderId="39" xfId="0" applyNumberFormat="1" applyFont="1" applyFill="1" applyBorder="1" applyAlignment="1" applyProtection="1">
      <alignment horizontal="right" vertical="center"/>
      <protection locked="0"/>
    </xf>
    <xf numFmtId="0" fontId="9" fillId="0" borderId="0" xfId="0" applyFont="1" applyFill="1" applyBorder="1" applyAlignment="1" applyProtection="1">
      <alignment vertical="center"/>
      <protection/>
    </xf>
    <xf numFmtId="0" fontId="9" fillId="2" borderId="0" xfId="0" applyFont="1" applyFill="1" applyBorder="1" applyAlignment="1" applyProtection="1">
      <alignment horizontal="right"/>
      <protection hidden="1"/>
    </xf>
    <xf numFmtId="0" fontId="6" fillId="2" borderId="0" xfId="0" applyFont="1" applyFill="1" applyBorder="1" applyAlignment="1" applyProtection="1">
      <alignment horizontal="left"/>
      <protection hidden="1"/>
    </xf>
    <xf numFmtId="49" fontId="9" fillId="2" borderId="0" xfId="0" applyNumberFormat="1" applyFont="1" applyFill="1" applyBorder="1" applyAlignment="1" applyProtection="1">
      <alignment horizontal="right"/>
      <protection hidden="1"/>
    </xf>
    <xf numFmtId="0" fontId="9" fillId="2" borderId="0" xfId="0" applyFont="1" applyFill="1" applyAlignment="1" applyProtection="1">
      <alignment horizontal="center" wrapText="1"/>
      <protection hidden="1"/>
    </xf>
    <xf numFmtId="165" fontId="4" fillId="0" borderId="19" xfId="0" applyNumberFormat="1" applyFont="1" applyFill="1" applyBorder="1" applyAlignment="1" applyProtection="1">
      <alignment horizontal="right" vertical="center"/>
      <protection hidden="1" locked="0"/>
    </xf>
    <xf numFmtId="165" fontId="4" fillId="0" borderId="35" xfId="0" applyNumberFormat="1" applyFont="1" applyFill="1" applyBorder="1" applyAlignment="1" applyProtection="1">
      <alignment horizontal="right" vertical="center"/>
      <protection hidden="1"/>
    </xf>
    <xf numFmtId="165" fontId="4" fillId="0" borderId="40" xfId="0" applyNumberFormat="1" applyFont="1" applyFill="1" applyBorder="1" applyAlignment="1" applyProtection="1">
      <alignment horizontal="right" vertical="center"/>
      <protection hidden="1"/>
    </xf>
    <xf numFmtId="165" fontId="9" fillId="0" borderId="36" xfId="0" applyNumberFormat="1" applyFont="1" applyFill="1" applyBorder="1" applyAlignment="1" applyProtection="1">
      <alignment horizontal="right" vertical="center"/>
      <protection hidden="1"/>
    </xf>
    <xf numFmtId="165" fontId="4" fillId="0" borderId="41" xfId="0" applyNumberFormat="1" applyFont="1" applyFill="1" applyBorder="1" applyAlignment="1" applyProtection="1">
      <alignment horizontal="right" vertical="center"/>
      <protection hidden="1"/>
    </xf>
    <xf numFmtId="165" fontId="9" fillId="0" borderId="0" xfId="0" applyNumberFormat="1" applyFont="1" applyFill="1" applyAlignment="1" applyProtection="1">
      <alignment horizontal="right" vertical="center"/>
      <protection hidden="1"/>
    </xf>
    <xf numFmtId="0" fontId="16" fillId="0" borderId="0" xfId="0" applyFont="1" applyFill="1" applyBorder="1" applyAlignment="1" applyProtection="1">
      <alignment vertical="center"/>
      <protection hidden="1"/>
    </xf>
    <xf numFmtId="0" fontId="17" fillId="0" borderId="0" xfId="0" applyFont="1" applyFill="1" applyAlignment="1" applyProtection="1">
      <alignment horizontal="left" vertical="center"/>
      <protection hidden="1"/>
    </xf>
    <xf numFmtId="0" fontId="9" fillId="0" borderId="42"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0" fontId="17" fillId="0" borderId="0" xfId="0" applyFont="1" applyFill="1" applyAlignment="1" applyProtection="1">
      <alignment vertical="center"/>
      <protection hidden="1"/>
    </xf>
    <xf numFmtId="0" fontId="9" fillId="2" borderId="0" xfId="0" applyFont="1" applyFill="1" applyBorder="1" applyAlignment="1" applyProtection="1">
      <alignment horizontal="left"/>
      <protection hidden="1"/>
    </xf>
    <xf numFmtId="165" fontId="4" fillId="0" borderId="1" xfId="0" applyNumberFormat="1" applyFont="1" applyFill="1" applyBorder="1" applyAlignment="1" applyProtection="1">
      <alignment horizontal="right"/>
      <protection hidden="1"/>
    </xf>
    <xf numFmtId="165" fontId="4" fillId="0" borderId="0" xfId="0" applyNumberFormat="1" applyFont="1" applyFill="1" applyBorder="1" applyAlignment="1" applyProtection="1">
      <alignment horizontal="right"/>
      <protection hidden="1"/>
    </xf>
    <xf numFmtId="0" fontId="6" fillId="2" borderId="0" xfId="0" applyFont="1" applyFill="1" applyAlignment="1" applyProtection="1">
      <alignment horizontal="center"/>
      <protection hidden="1"/>
    </xf>
    <xf numFmtId="165" fontId="6" fillId="0" borderId="0" xfId="0" applyNumberFormat="1" applyFont="1" applyFill="1" applyBorder="1" applyAlignment="1" applyProtection="1">
      <alignment horizontal="right"/>
      <protection hidden="1"/>
    </xf>
    <xf numFmtId="165" fontId="6" fillId="2" borderId="0" xfId="0" applyNumberFormat="1" applyFont="1" applyFill="1" applyAlignment="1" applyProtection="1">
      <alignment horizontal="right"/>
      <protection hidden="1"/>
    </xf>
    <xf numFmtId="0" fontId="18" fillId="0" borderId="0" xfId="0" applyFont="1" applyFill="1" applyAlignment="1" applyProtection="1">
      <alignment horizontal="center"/>
      <protection hidden="1"/>
    </xf>
    <xf numFmtId="0" fontId="5" fillId="3" borderId="0" xfId="0" applyFont="1" applyFill="1" applyBorder="1" applyAlignment="1" applyProtection="1">
      <alignment horizontal="center"/>
      <protection hidden="1" locked="0"/>
    </xf>
    <xf numFmtId="14" fontId="5" fillId="3" borderId="0" xfId="0" applyNumberFormat="1" applyFont="1" applyFill="1" applyAlignment="1" applyProtection="1">
      <alignment horizontal="center"/>
      <protection hidden="1" locked="0"/>
    </xf>
    <xf numFmtId="0" fontId="0" fillId="0" borderId="0" xfId="0" applyFont="1" applyAlignment="1">
      <alignment/>
    </xf>
    <xf numFmtId="14" fontId="1" fillId="0" borderId="0" xfId="0" applyNumberFormat="1" applyFont="1" applyFill="1" applyAlignment="1" applyProtection="1">
      <alignment horizontal="center"/>
      <protection hidden="1"/>
    </xf>
    <xf numFmtId="10" fontId="5" fillId="3" borderId="0" xfId="0" applyNumberFormat="1" applyFont="1" applyFill="1" applyBorder="1" applyAlignment="1" applyProtection="1">
      <alignment horizontal="center"/>
      <protection hidden="1" locked="0"/>
    </xf>
    <xf numFmtId="9" fontId="4" fillId="4" borderId="35" xfId="0" applyNumberFormat="1" applyFont="1" applyFill="1" applyBorder="1" applyAlignment="1" applyProtection="1">
      <alignment vertical="center"/>
      <protection hidden="1" locked="0"/>
    </xf>
    <xf numFmtId="165" fontId="4" fillId="0" borderId="44" xfId="17" applyNumberFormat="1" applyFont="1" applyFill="1" applyBorder="1" applyAlignment="1" applyProtection="1">
      <alignment horizontal="right" vertical="center"/>
      <protection/>
    </xf>
    <xf numFmtId="165" fontId="4" fillId="0" borderId="45" xfId="17" applyNumberFormat="1" applyFont="1" applyFill="1" applyBorder="1" applyAlignment="1" applyProtection="1">
      <alignment horizontal="right" vertical="center"/>
      <protection/>
    </xf>
    <xf numFmtId="0" fontId="2" fillId="0" borderId="0" xfId="0" applyFont="1" applyFill="1" applyAlignment="1" applyProtection="1">
      <alignment vertical="center"/>
      <protection hidden="1"/>
    </xf>
    <xf numFmtId="0" fontId="9" fillId="0" borderId="43" xfId="0" applyFont="1" applyFill="1" applyBorder="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4" fillId="0" borderId="46" xfId="0" applyFont="1" applyFill="1" applyBorder="1" applyAlignment="1" applyProtection="1">
      <alignment vertical="center"/>
      <protection hidden="1"/>
    </xf>
    <xf numFmtId="3" fontId="4" fillId="0" borderId="46" xfId="0" applyNumberFormat="1" applyFont="1" applyFill="1" applyBorder="1" applyAlignment="1" applyProtection="1">
      <alignment horizontal="center" vertical="center"/>
      <protection hidden="1"/>
    </xf>
    <xf numFmtId="3" fontId="4" fillId="0" borderId="47" xfId="0" applyNumberFormat="1" applyFont="1" applyFill="1" applyBorder="1" applyAlignment="1" applyProtection="1">
      <alignment horizontal="center" vertical="center"/>
      <protection hidden="1"/>
    </xf>
    <xf numFmtId="0" fontId="4" fillId="0" borderId="47" xfId="0" applyFont="1" applyFill="1" applyBorder="1" applyAlignment="1" applyProtection="1">
      <alignment vertical="center"/>
      <protection hidden="1"/>
    </xf>
    <xf numFmtId="165" fontId="4" fillId="0" borderId="48" xfId="0" applyNumberFormat="1" applyFont="1" applyFill="1" applyBorder="1" applyAlignment="1" applyProtection="1">
      <alignment horizontal="right" vertical="center"/>
      <protection hidden="1"/>
    </xf>
    <xf numFmtId="165" fontId="4" fillId="0" borderId="49" xfId="0" applyNumberFormat="1" applyFont="1" applyFill="1" applyBorder="1" applyAlignment="1" applyProtection="1">
      <alignment horizontal="right" vertical="center"/>
      <protection hidden="1"/>
    </xf>
    <xf numFmtId="165" fontId="9" fillId="0" borderId="50" xfId="0" applyNumberFormat="1" applyFont="1" applyFill="1" applyBorder="1" applyAlignment="1" applyProtection="1">
      <alignment horizontal="right" vertical="center"/>
      <protection hidden="1"/>
    </xf>
    <xf numFmtId="165" fontId="9" fillId="0" borderId="51" xfId="0" applyNumberFormat="1" applyFont="1" applyFill="1" applyBorder="1" applyAlignment="1" applyProtection="1">
      <alignment horizontal="right" vertical="center"/>
      <protection hidden="1"/>
    </xf>
    <xf numFmtId="0" fontId="9" fillId="0" borderId="0" xfId="0" applyFont="1" applyFill="1" applyBorder="1" applyAlignment="1" applyProtection="1">
      <alignment vertical="center"/>
      <protection hidden="1"/>
    </xf>
    <xf numFmtId="165" fontId="9" fillId="0" borderId="22" xfId="0" applyNumberFormat="1" applyFont="1" applyFill="1" applyBorder="1" applyAlignment="1" applyProtection="1">
      <alignment horizontal="right" vertical="center"/>
      <protection hidden="1"/>
    </xf>
    <xf numFmtId="165" fontId="9" fillId="0" borderId="52" xfId="0" applyNumberFormat="1" applyFont="1" applyFill="1" applyBorder="1" applyAlignment="1" applyProtection="1">
      <alignment horizontal="right" vertical="center"/>
      <protection hidden="1"/>
    </xf>
    <xf numFmtId="165" fontId="9" fillId="0" borderId="53" xfId="0" applyNumberFormat="1" applyFont="1" applyFill="1" applyBorder="1" applyAlignment="1" applyProtection="1">
      <alignment horizontal="right" vertical="center"/>
      <protection hidden="1"/>
    </xf>
    <xf numFmtId="165" fontId="9" fillId="0" borderId="25" xfId="0" applyNumberFormat="1" applyFont="1" applyFill="1" applyBorder="1" applyAlignment="1" applyProtection="1">
      <alignment horizontal="right" vertical="center"/>
      <protection hidden="1"/>
    </xf>
    <xf numFmtId="165" fontId="4" fillId="0" borderId="54" xfId="0" applyNumberFormat="1" applyFont="1" applyFill="1" applyBorder="1" applyAlignment="1" applyProtection="1">
      <alignment horizontal="right" vertical="center"/>
      <protection hidden="1"/>
    </xf>
    <xf numFmtId="0" fontId="4" fillId="0" borderId="0" xfId="0" applyFont="1" applyFill="1" applyBorder="1" applyAlignment="1" applyProtection="1">
      <alignment horizontal="left" vertical="center"/>
      <protection hidden="1" locked="0"/>
    </xf>
    <xf numFmtId="169" fontId="4" fillId="0" borderId="0" xfId="0" applyNumberFormat="1" applyFont="1" applyFill="1" applyAlignment="1" applyProtection="1">
      <alignment horizontal="right" vertical="center"/>
      <protection hidden="1"/>
    </xf>
    <xf numFmtId="169" fontId="7" fillId="0" borderId="0" xfId="0" applyNumberFormat="1" applyFont="1" applyFill="1" applyAlignment="1" applyProtection="1">
      <alignment horizontal="right" vertical="center"/>
      <protection hidden="1"/>
    </xf>
    <xf numFmtId="169" fontId="7" fillId="0" borderId="1" xfId="0" applyNumberFormat="1" applyFont="1" applyFill="1" applyBorder="1" applyAlignment="1" applyProtection="1">
      <alignment horizontal="right" vertical="center"/>
      <protection hidden="1"/>
    </xf>
    <xf numFmtId="169" fontId="7" fillId="0" borderId="0" xfId="0" applyNumberFormat="1" applyFont="1" applyFill="1" applyBorder="1" applyAlignment="1" applyProtection="1">
      <alignment horizontal="right" vertical="center"/>
      <protection hidden="1"/>
    </xf>
    <xf numFmtId="0" fontId="4" fillId="0" borderId="0" xfId="0" applyFont="1" applyFill="1" applyBorder="1" applyAlignment="1" applyProtection="1">
      <alignment horizontal="left" vertical="center" wrapText="1"/>
      <protection/>
    </xf>
    <xf numFmtId="3" fontId="4" fillId="2" borderId="43" xfId="0" applyNumberFormat="1" applyFont="1" applyFill="1" applyBorder="1" applyAlignment="1" applyProtection="1">
      <alignment horizontal="center"/>
      <protection hidden="1"/>
    </xf>
    <xf numFmtId="165" fontId="4" fillId="2" borderId="43" xfId="0" applyNumberFormat="1" applyFont="1" applyFill="1" applyBorder="1" applyAlignment="1" applyProtection="1">
      <alignment horizontal="right"/>
      <protection hidden="1"/>
    </xf>
    <xf numFmtId="0" fontId="1" fillId="0" borderId="0" xfId="0" applyFont="1" applyFill="1" applyAlignment="1" applyProtection="1">
      <alignment vertical="center"/>
      <protection hidden="1"/>
    </xf>
    <xf numFmtId="3" fontId="1" fillId="0" borderId="0" xfId="0" applyNumberFormat="1" applyFont="1" applyFill="1" applyAlignment="1" applyProtection="1">
      <alignment horizontal="center" vertical="center"/>
      <protection hidden="1"/>
    </xf>
    <xf numFmtId="0" fontId="1" fillId="0" borderId="0" xfId="0" applyFont="1" applyFill="1" applyBorder="1" applyAlignment="1" applyProtection="1">
      <alignment vertical="center"/>
      <protection hidden="1"/>
    </xf>
    <xf numFmtId="3" fontId="1" fillId="0" borderId="47"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3" fontId="1" fillId="0" borderId="0" xfId="0" applyNumberFormat="1" applyFont="1" applyFill="1" applyBorder="1" applyAlignment="1" applyProtection="1">
      <alignment horizontal="center" vertical="center"/>
      <protection hidden="1"/>
    </xf>
    <xf numFmtId="165" fontId="4" fillId="0" borderId="55" xfId="0" applyNumberFormat="1" applyFont="1" applyFill="1" applyBorder="1" applyAlignment="1" applyProtection="1">
      <alignment horizontal="right" vertical="center"/>
      <protection hidden="1"/>
    </xf>
    <xf numFmtId="165" fontId="4" fillId="0" borderId="56" xfId="0" applyNumberFormat="1" applyFont="1" applyFill="1" applyBorder="1" applyAlignment="1" applyProtection="1">
      <alignment horizontal="right" vertical="center"/>
      <protection hidden="1"/>
    </xf>
    <xf numFmtId="165" fontId="9" fillId="0" borderId="35" xfId="0" applyNumberFormat="1" applyFont="1" applyFill="1" applyBorder="1" applyAlignment="1" applyProtection="1">
      <alignment horizontal="right" vertical="center"/>
      <protection hidden="1"/>
    </xf>
    <xf numFmtId="165" fontId="4" fillId="3" borderId="9" xfId="0" applyNumberFormat="1" applyFont="1" applyFill="1" applyBorder="1" applyAlignment="1" applyProtection="1">
      <alignment horizontal="right" vertical="center"/>
      <protection locked="0"/>
    </xf>
    <xf numFmtId="3" fontId="4" fillId="0" borderId="10" xfId="0" applyNumberFormat="1" applyFont="1" applyFill="1" applyBorder="1" applyAlignment="1" applyProtection="1">
      <alignment horizontal="center" vertical="center"/>
      <protection/>
    </xf>
    <xf numFmtId="165" fontId="4" fillId="3" borderId="10" xfId="0" applyNumberFormat="1" applyFont="1" applyFill="1" applyBorder="1" applyAlignment="1" applyProtection="1">
      <alignment horizontal="right" vertical="center"/>
      <protection locked="0"/>
    </xf>
    <xf numFmtId="3" fontId="4" fillId="0" borderId="0" xfId="0" applyNumberFormat="1" applyFont="1" applyFill="1" applyBorder="1" applyAlignment="1" applyProtection="1">
      <alignment horizontal="center" vertical="center"/>
      <protection/>
    </xf>
    <xf numFmtId="165" fontId="9" fillId="0" borderId="0" xfId="0" applyNumberFormat="1" applyFont="1" applyFill="1" applyBorder="1" applyAlignment="1" applyProtection="1">
      <alignment horizontal="right" vertical="center"/>
      <protection/>
    </xf>
    <xf numFmtId="9" fontId="9" fillId="0" borderId="0" xfId="0" applyNumberFormat="1" applyFont="1" applyFill="1" applyAlignment="1" applyProtection="1">
      <alignment vertical="center"/>
      <protection hidden="1"/>
    </xf>
    <xf numFmtId="165" fontId="1" fillId="0" borderId="0" xfId="0" applyNumberFormat="1" applyFont="1" applyFill="1" applyAlignment="1" applyProtection="1">
      <alignment horizontal="right" vertical="center"/>
      <protection hidden="1"/>
    </xf>
    <xf numFmtId="165" fontId="1" fillId="0" borderId="57" xfId="0" applyNumberFormat="1" applyFont="1" applyFill="1" applyBorder="1" applyAlignment="1" applyProtection="1">
      <alignment horizontal="right" vertical="center"/>
      <protection hidden="1"/>
    </xf>
    <xf numFmtId="165" fontId="2" fillId="0" borderId="0" xfId="0" applyNumberFormat="1" applyFont="1" applyFill="1" applyBorder="1" applyAlignment="1" applyProtection="1">
      <alignment horizontal="right" vertical="center"/>
      <protection hidden="1"/>
    </xf>
    <xf numFmtId="165" fontId="2" fillId="0" borderId="57" xfId="0" applyNumberFormat="1" applyFont="1" applyFill="1" applyBorder="1" applyAlignment="1" applyProtection="1">
      <alignment horizontal="right" vertical="center"/>
      <protection hidden="1"/>
    </xf>
    <xf numFmtId="8" fontId="2" fillId="0" borderId="0" xfId="0" applyNumberFormat="1" applyFont="1" applyFill="1" applyAlignment="1" applyProtection="1">
      <alignment vertical="center"/>
      <protection hidden="1"/>
    </xf>
    <xf numFmtId="0" fontId="4" fillId="4" borderId="0" xfId="0" applyFont="1" applyFill="1" applyAlignment="1" applyProtection="1">
      <alignment vertical="center"/>
      <protection hidden="1" locked="0"/>
    </xf>
    <xf numFmtId="0" fontId="4" fillId="4" borderId="1" xfId="0" applyFont="1" applyFill="1" applyBorder="1" applyAlignment="1" applyProtection="1">
      <alignment vertical="center"/>
      <protection hidden="1" locked="0"/>
    </xf>
    <xf numFmtId="49" fontId="1" fillId="0" borderId="0" xfId="0" applyNumberFormat="1" applyFont="1" applyFill="1" applyAlignment="1" applyProtection="1">
      <alignment vertical="center"/>
      <protection hidden="1"/>
    </xf>
    <xf numFmtId="0" fontId="4" fillId="0" borderId="57" xfId="0" applyFont="1" applyFill="1" applyBorder="1" applyAlignment="1" applyProtection="1">
      <alignment horizontal="left" vertical="center"/>
      <protection hidden="1"/>
    </xf>
    <xf numFmtId="0" fontId="4" fillId="2" borderId="57" xfId="0" applyFont="1" applyFill="1" applyBorder="1" applyAlignment="1" applyProtection="1">
      <alignment vertical="center"/>
      <protection hidden="1"/>
    </xf>
    <xf numFmtId="3" fontId="4" fillId="2" borderId="57" xfId="0" applyNumberFormat="1" applyFont="1" applyFill="1" applyBorder="1" applyAlignment="1" applyProtection="1">
      <alignment horizontal="center" vertical="center"/>
      <protection hidden="1"/>
    </xf>
    <xf numFmtId="165" fontId="4" fillId="2" borderId="57" xfId="0" applyNumberFormat="1" applyFont="1" applyFill="1" applyBorder="1" applyAlignment="1" applyProtection="1">
      <alignment horizontal="right" vertical="center"/>
      <protection hidden="1"/>
    </xf>
    <xf numFmtId="165" fontId="4" fillId="0" borderId="43" xfId="0" applyNumberFormat="1" applyFont="1" applyFill="1" applyBorder="1" applyAlignment="1" applyProtection="1">
      <alignment horizontal="right" vertical="center"/>
      <protection hidden="1"/>
    </xf>
    <xf numFmtId="0" fontId="4" fillId="0" borderId="0" xfId="0" applyFont="1" applyFill="1" applyBorder="1" applyAlignment="1" applyProtection="1">
      <alignment vertical="center"/>
      <protection hidden="1" locked="0"/>
    </xf>
    <xf numFmtId="0" fontId="4" fillId="2" borderId="0" xfId="0" applyFont="1" applyFill="1" applyBorder="1" applyAlignment="1" applyProtection="1">
      <alignment vertical="center"/>
      <protection hidden="1" locked="0"/>
    </xf>
    <xf numFmtId="0" fontId="7" fillId="0" borderId="0" xfId="0" applyFont="1" applyFill="1" applyAlignment="1" applyProtection="1">
      <alignment horizontal="left" vertical="center"/>
      <protection hidden="1"/>
    </xf>
    <xf numFmtId="165" fontId="9" fillId="0" borderId="39" xfId="0" applyNumberFormat="1" applyFont="1" applyFill="1" applyBorder="1" applyAlignment="1" applyProtection="1">
      <alignment horizontal="right" vertical="center"/>
      <protection hidden="1"/>
    </xf>
    <xf numFmtId="49" fontId="1" fillId="0" borderId="0" xfId="0" applyNumberFormat="1" applyFont="1" applyFill="1" applyBorder="1" applyAlignment="1" applyProtection="1">
      <alignment vertical="center"/>
      <protection hidden="1"/>
    </xf>
    <xf numFmtId="0" fontId="19" fillId="0" borderId="0" xfId="0" applyFont="1" applyFill="1" applyAlignment="1" applyProtection="1">
      <alignment vertical="center"/>
      <protection hidden="1"/>
    </xf>
    <xf numFmtId="165" fontId="4" fillId="3" borderId="58" xfId="0" applyNumberFormat="1" applyFont="1" applyFill="1" applyBorder="1" applyAlignment="1" applyProtection="1">
      <alignment horizontal="right"/>
      <protection locked="0"/>
    </xf>
    <xf numFmtId="165" fontId="4" fillId="3" borderId="18" xfId="0" applyNumberFormat="1" applyFont="1" applyFill="1" applyBorder="1" applyAlignment="1" applyProtection="1">
      <alignment horizontal="right" vertical="center"/>
      <protection locked="0"/>
    </xf>
    <xf numFmtId="165" fontId="4" fillId="3" borderId="19" xfId="0" applyNumberFormat="1" applyFont="1" applyFill="1" applyBorder="1" applyAlignment="1" applyProtection="1">
      <alignment horizontal="right" vertical="center"/>
      <protection locked="0"/>
    </xf>
    <xf numFmtId="165" fontId="4" fillId="3" borderId="20" xfId="0" applyNumberFormat="1" applyFont="1" applyFill="1" applyBorder="1" applyAlignment="1" applyProtection="1">
      <alignment horizontal="right" vertical="center"/>
      <protection locked="0"/>
    </xf>
    <xf numFmtId="9" fontId="4" fillId="4" borderId="35" xfId="0" applyNumberFormat="1" applyFont="1" applyFill="1" applyBorder="1" applyAlignment="1" applyProtection="1">
      <alignment vertical="center"/>
      <protection locked="0"/>
    </xf>
    <xf numFmtId="165" fontId="4" fillId="3" borderId="21" xfId="0" applyNumberFormat="1" applyFont="1" applyFill="1" applyBorder="1" applyAlignment="1" applyProtection="1">
      <alignment horizontal="right" vertical="center"/>
      <protection locked="0"/>
    </xf>
    <xf numFmtId="165" fontId="4" fillId="3" borderId="58" xfId="0" applyNumberFormat="1" applyFont="1" applyFill="1" applyBorder="1" applyAlignment="1" applyProtection="1">
      <alignment horizontal="right" vertical="center"/>
      <protection locked="0"/>
    </xf>
    <xf numFmtId="165" fontId="4" fillId="3" borderId="59" xfId="0" applyNumberFormat="1" applyFont="1" applyFill="1" applyBorder="1" applyAlignment="1" applyProtection="1">
      <alignment horizontal="right" vertical="center"/>
      <protection locked="0"/>
    </xf>
    <xf numFmtId="9" fontId="4" fillId="5" borderId="35" xfId="0" applyNumberFormat="1" applyFont="1" applyFill="1" applyBorder="1" applyAlignment="1" applyProtection="1">
      <alignment vertical="center"/>
      <protection locked="0"/>
    </xf>
    <xf numFmtId="165" fontId="4" fillId="3" borderId="60" xfId="0" applyNumberFormat="1" applyFont="1" applyFill="1" applyBorder="1" applyAlignment="1" applyProtection="1">
      <alignment horizontal="right" vertical="center"/>
      <protection locked="0"/>
    </xf>
    <xf numFmtId="165" fontId="4" fillId="3" borderId="61" xfId="0" applyNumberFormat="1" applyFont="1" applyFill="1" applyBorder="1" applyAlignment="1" applyProtection="1">
      <alignment horizontal="right" vertical="center"/>
      <protection locked="0"/>
    </xf>
    <xf numFmtId="3" fontId="4" fillId="3" borderId="62" xfId="0" applyNumberFormat="1" applyFont="1" applyFill="1" applyBorder="1" applyAlignment="1" applyProtection="1">
      <alignment horizontal="right" vertical="center"/>
      <protection locked="0"/>
    </xf>
    <xf numFmtId="3" fontId="4" fillId="3" borderId="58" xfId="0" applyNumberFormat="1" applyFont="1" applyFill="1" applyBorder="1" applyAlignment="1" applyProtection="1">
      <alignment horizontal="right" vertical="center"/>
      <protection locked="0"/>
    </xf>
    <xf numFmtId="169" fontId="4" fillId="3" borderId="58" xfId="0" applyNumberFormat="1" applyFont="1" applyFill="1" applyBorder="1" applyAlignment="1" applyProtection="1">
      <alignment horizontal="right" vertical="center"/>
      <protection locked="0"/>
    </xf>
    <xf numFmtId="169" fontId="4" fillId="3" borderId="1" xfId="0" applyNumberFormat="1" applyFont="1" applyFill="1" applyBorder="1" applyAlignment="1" applyProtection="1">
      <alignment horizontal="right" vertical="center"/>
      <protection locked="0"/>
    </xf>
    <xf numFmtId="3" fontId="4" fillId="3" borderId="59" xfId="0" applyNumberFormat="1" applyFont="1" applyFill="1" applyBorder="1" applyAlignment="1" applyProtection="1">
      <alignment horizontal="right" vertical="center"/>
      <protection locked="0"/>
    </xf>
    <xf numFmtId="165" fontId="4" fillId="4" borderId="19" xfId="0" applyNumberFormat="1" applyFont="1" applyFill="1" applyBorder="1" applyAlignment="1" applyProtection="1">
      <alignment horizontal="right" vertical="center"/>
      <protection locked="0"/>
    </xf>
    <xf numFmtId="165" fontId="4" fillId="0" borderId="0" xfId="17" applyNumberFormat="1" applyFont="1" applyFill="1" applyBorder="1" applyAlignment="1" applyProtection="1">
      <alignment horizontal="right" vertical="center"/>
      <protection/>
    </xf>
    <xf numFmtId="0" fontId="4" fillId="0" borderId="63" xfId="0" applyFont="1" applyFill="1" applyBorder="1" applyAlignment="1" applyProtection="1">
      <alignment horizontal="center" vertical="center"/>
      <protection/>
    </xf>
    <xf numFmtId="165" fontId="4" fillId="0" borderId="64" xfId="17" applyNumberFormat="1" applyFont="1" applyFill="1" applyBorder="1" applyAlignment="1" applyProtection="1">
      <alignment horizontal="right" vertical="center"/>
      <protection/>
    </xf>
    <xf numFmtId="165" fontId="4" fillId="0" borderId="65" xfId="17" applyNumberFormat="1" applyFont="1" applyFill="1" applyBorder="1" applyAlignment="1" applyProtection="1">
      <alignment horizontal="right" vertical="center"/>
      <protection/>
    </xf>
    <xf numFmtId="0" fontId="7" fillId="0" borderId="0" xfId="0" applyFont="1" applyFill="1" applyBorder="1" applyAlignment="1" applyProtection="1">
      <alignment horizontal="center" vertical="center" wrapText="1"/>
      <protection/>
    </xf>
    <xf numFmtId="1" fontId="4" fillId="0" borderId="63" xfId="17" applyNumberFormat="1" applyFont="1" applyFill="1" applyBorder="1" applyAlignment="1" applyProtection="1">
      <alignment horizontal="center" vertical="center"/>
      <protection/>
    </xf>
    <xf numFmtId="3" fontId="9" fillId="0" borderId="0" xfId="0" applyNumberFormat="1" applyFont="1" applyAlignment="1" applyProtection="1">
      <alignment horizontal="center" vertical="center"/>
      <protection/>
    </xf>
    <xf numFmtId="165" fontId="4" fillId="6" borderId="21" xfId="0" applyNumberFormat="1" applyFont="1" applyFill="1" applyBorder="1" applyAlignment="1" applyProtection="1">
      <alignment horizontal="right" vertical="center"/>
      <protection hidden="1"/>
    </xf>
    <xf numFmtId="165" fontId="4" fillId="6" borderId="48" xfId="0" applyNumberFormat="1" applyFont="1" applyFill="1" applyBorder="1" applyAlignment="1" applyProtection="1">
      <alignment horizontal="right" vertical="center"/>
      <protection hidden="1"/>
    </xf>
    <xf numFmtId="1" fontId="4" fillId="7" borderId="0" xfId="0" applyNumberFormat="1" applyFont="1" applyFill="1" applyBorder="1" applyAlignment="1" applyProtection="1">
      <alignment horizontal="right" vertical="center"/>
      <protection hidden="1"/>
    </xf>
    <xf numFmtId="0" fontId="4" fillId="4" borderId="0" xfId="0" applyFont="1" applyFill="1" applyAlignment="1" applyProtection="1">
      <alignment horizontal="left" vertical="center"/>
      <protection hidden="1" locked="0"/>
    </xf>
    <xf numFmtId="0" fontId="4" fillId="0" borderId="0" xfId="0" applyFont="1" applyFill="1" applyBorder="1" applyAlignment="1" applyProtection="1">
      <alignment horizontal="left" vertical="center"/>
      <protection hidden="1"/>
    </xf>
  </cellXfs>
  <cellStyles count="8">
    <cellStyle name="Normal" xfId="0"/>
    <cellStyle name="Comma" xfId="15"/>
    <cellStyle name="Comma [0]" xfId="16"/>
    <cellStyle name="Euro"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undesfinanzministerium.de/Content/DE/Standardartikel/Themen/Steuern/Weitere_Steuerthemen/Betriebspruefung/AfA-Tabellen/afa-tabellen.html" TargetMode="External" /><Relationship Id="rId2" Type="http://schemas.openxmlformats.org/officeDocument/2006/relationships/comments" Target="../comments7.xml" /><Relationship Id="rId3" Type="http://schemas.openxmlformats.org/officeDocument/2006/relationships/vmlDrawing" Target="../drawings/vmlDrawing7.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D18"/>
  <sheetViews>
    <sheetView showGridLines="0" zoomScale="125" zoomScaleNormal="125" workbookViewId="0" topLeftCell="A1">
      <selection activeCell="C10" sqref="C10"/>
    </sheetView>
  </sheetViews>
  <sheetFormatPr defaultColWidth="11.421875" defaultRowHeight="12.75"/>
  <cols>
    <col min="1" max="1" width="30.7109375" style="1" customWidth="1"/>
    <col min="2" max="2" width="11.421875" style="2" customWidth="1"/>
    <col min="3" max="3" width="31.8515625" style="3" customWidth="1"/>
    <col min="4" max="254" width="11.421875" style="2" customWidth="1"/>
    <col min="255" max="16384" width="11.57421875" style="2" customWidth="1"/>
  </cols>
  <sheetData>
    <row r="1" ht="12.75">
      <c r="A1" s="4"/>
    </row>
    <row r="2" ht="15">
      <c r="B2" s="211" t="s">
        <v>0</v>
      </c>
    </row>
    <row r="3" ht="12.75">
      <c r="A3" s="5"/>
    </row>
    <row r="4" ht="12.75">
      <c r="A4" s="5"/>
    </row>
    <row r="5" ht="12.75">
      <c r="A5" s="5"/>
    </row>
    <row r="6" ht="12.75"/>
    <row r="7" ht="12.75"/>
    <row r="8" spans="1:3" ht="12.75">
      <c r="A8" s="1" t="s">
        <v>1</v>
      </c>
      <c r="C8" s="212"/>
    </row>
    <row r="9" ht="12.75">
      <c r="C9" s="6"/>
    </row>
    <row r="10" spans="1:3" ht="12.75">
      <c r="A10" s="1" t="s">
        <v>2</v>
      </c>
      <c r="C10" s="212"/>
    </row>
    <row r="11" ht="12.75">
      <c r="C11" s="6"/>
    </row>
    <row r="12" spans="1:3" ht="12.75">
      <c r="A12" s="1" t="s">
        <v>3</v>
      </c>
      <c r="C12" s="212"/>
    </row>
    <row r="13" ht="12.75">
      <c r="C13" s="6"/>
    </row>
    <row r="14" spans="1:4" ht="12.75">
      <c r="A14" s="1" t="s">
        <v>4</v>
      </c>
      <c r="C14" s="213">
        <v>42736</v>
      </c>
      <c r="D14"/>
    </row>
    <row r="15" ht="12.75">
      <c r="C15" s="214"/>
    </row>
    <row r="16" spans="1:3" ht="12.75">
      <c r="A16" s="1" t="s">
        <v>5</v>
      </c>
      <c r="C16" s="215">
        <f ca="1">TODAY()</f>
        <v>42799</v>
      </c>
    </row>
    <row r="17" ht="12.75">
      <c r="C17" s="7"/>
    </row>
    <row r="18" spans="1:3" ht="12.75">
      <c r="A18" s="1" t="s">
        <v>6</v>
      </c>
      <c r="C18" s="216">
        <v>0.19</v>
      </c>
    </row>
    <row r="19" ht="12.75"/>
    <row r="20" ht="12.75"/>
    <row r="21" ht="12.75"/>
    <row r="22" ht="12.75"/>
    <row r="23" ht="12.75"/>
    <row r="24" ht="12.75"/>
    <row r="25" ht="12.75"/>
    <row r="26" ht="12.75"/>
  </sheetData>
  <sheetProtection password="CF67" sheet="1" objects="1" scenarios="1" selectLockedCells="1"/>
  <printOptions horizontalCentered="1" verticalCentered="1"/>
  <pageMargins left="0.15748031496062992" right="0.15748031496062992" top="0.984251968503937" bottom="0.984251968503937" header="0.5118110236220472" footer="0.5118110236220472"/>
  <pageSetup horizontalDpi="300" verticalDpi="300" orientation="portrait" paperSize="9" scale="125" r:id="rId3"/>
  <legacyDrawing r:id="rId2"/>
</worksheet>
</file>

<file path=xl/worksheets/sheet10.xml><?xml version="1.0" encoding="utf-8"?>
<worksheet xmlns="http://schemas.openxmlformats.org/spreadsheetml/2006/main" xmlns:r="http://schemas.openxmlformats.org/officeDocument/2006/relationships">
  <sheetPr>
    <tabColor indexed="22"/>
  </sheetPr>
  <dimension ref="A1:N24"/>
  <sheetViews>
    <sheetView showGridLines="0" tabSelected="1" workbookViewId="0" topLeftCell="A1">
      <selection activeCell="M9" sqref="M9"/>
    </sheetView>
  </sheetViews>
  <sheetFormatPr defaultColWidth="11.421875" defaultRowHeight="23.25" customHeight="1"/>
  <cols>
    <col min="1" max="1" width="20.00390625" style="145" customWidth="1"/>
    <col min="2" max="2" width="12.00390625" style="145" customWidth="1"/>
    <col min="3" max="3" width="11.28125" style="145" customWidth="1"/>
    <col min="4" max="4" width="11.57421875" style="145" customWidth="1"/>
    <col min="5" max="5" width="11.421875" style="145" customWidth="1"/>
    <col min="6" max="7" width="11.7109375" style="145" customWidth="1"/>
    <col min="8" max="8" width="10.8515625" style="145" customWidth="1"/>
    <col min="9" max="9" width="11.00390625" style="145" customWidth="1"/>
    <col min="10" max="10" width="10.8515625" style="145" customWidth="1"/>
    <col min="11" max="11" width="11.00390625" style="145" customWidth="1"/>
    <col min="12" max="12" width="10.8515625" style="145" customWidth="1"/>
    <col min="13" max="13" width="11.00390625" style="145" bestFit="1" customWidth="1"/>
    <col min="14" max="14" width="13.57421875" style="145" customWidth="1"/>
    <col min="15" max="16" width="19.421875" style="145" customWidth="1"/>
    <col min="17" max="16384" width="11.57421875" style="145" customWidth="1"/>
  </cols>
  <sheetData>
    <row r="1" ht="26.25" customHeight="1">
      <c r="A1" s="66">
        <f>Deckblatt!C10</f>
        <v>0</v>
      </c>
    </row>
    <row r="2" ht="26.25" customHeight="1">
      <c r="A2" s="172" t="s">
        <v>142</v>
      </c>
    </row>
    <row r="3" spans="1:14" ht="23.25" customHeight="1">
      <c r="A3" s="201" t="str">
        <f>CONCATENATE(TEXT(Deckblatt!C14,"MM.JJJJ"),"-",TEXT(_XLL.EDATUM(Deckblatt!C14,35),"MM.JJJJ"))</f>
        <v>01.2017-12.2019</v>
      </c>
      <c r="B3" s="69">
        <f>Deckblatt!C14</f>
        <v>42736</v>
      </c>
      <c r="C3" s="69">
        <f>_XLL.EDATUM(B3,1)</f>
        <v>42767</v>
      </c>
      <c r="D3" s="69">
        <f>_XLL.EDATUM(C3,1)</f>
        <v>42795</v>
      </c>
      <c r="E3" s="69">
        <f>_XLL.EDATUM(D3,1)</f>
        <v>42826</v>
      </c>
      <c r="F3" s="69">
        <f>_XLL.EDATUM(E3,1)</f>
        <v>42856</v>
      </c>
      <c r="G3" s="69">
        <f>_XLL.EDATUM(F3,1)</f>
        <v>42887</v>
      </c>
      <c r="H3" s="69">
        <f>_XLL.EDATUM(G3,1)</f>
        <v>42917</v>
      </c>
      <c r="I3" s="69">
        <f>_XLL.EDATUM(H3,1)</f>
        <v>42948</v>
      </c>
      <c r="J3" s="69">
        <f>_XLL.EDATUM(I3,1)</f>
        <v>42979</v>
      </c>
      <c r="K3" s="69">
        <f>_XLL.EDATUM(J3,1)</f>
        <v>43009</v>
      </c>
      <c r="L3" s="69">
        <f>_XLL.EDATUM(K3,1)</f>
        <v>43040</v>
      </c>
      <c r="M3" s="69">
        <f>_XLL.EDATUM(L3,1)</f>
        <v>43070</v>
      </c>
      <c r="N3" s="275" t="str">
        <f>CONCATENATE("1. Jahr (",TEXT(Deckblatt!C14,"MM.JJJJ")," - ",TEXT(_XLL.EDATUM(Deckblatt!C14,11),"MM.JJJJ"),")")</f>
        <v>1. Jahr (01.2017 - 12.2017)</v>
      </c>
    </row>
    <row r="4" spans="1:14" ht="23.25" customHeight="1">
      <c r="A4" s="176" t="s">
        <v>143</v>
      </c>
      <c r="B4" s="146">
        <f>SUM(Umsatzplanung!D21)</f>
        <v>0</v>
      </c>
      <c r="C4" s="147">
        <f>SUM(Umsatzplanung!F21)</f>
        <v>0</v>
      </c>
      <c r="D4" s="147">
        <f>SUM(Umsatzplanung!H21)</f>
        <v>0</v>
      </c>
      <c r="E4" s="147">
        <f>SUM(Umsatzplanung!J21)</f>
        <v>0</v>
      </c>
      <c r="F4" s="147">
        <f>SUM(Umsatzplanung!L21)</f>
        <v>0</v>
      </c>
      <c r="G4" s="147">
        <f>SUM(Umsatzplanung!N21)</f>
        <v>0</v>
      </c>
      <c r="H4" s="147">
        <f>SUM(Umsatzplanung!P21)</f>
        <v>0</v>
      </c>
      <c r="I4" s="147">
        <f>SUM(Umsatzplanung!R21)</f>
        <v>0</v>
      </c>
      <c r="J4" s="147">
        <f>SUM(Umsatzplanung!T21)</f>
        <v>0</v>
      </c>
      <c r="K4" s="147">
        <f>SUM(Umsatzplanung!V21)</f>
        <v>0</v>
      </c>
      <c r="L4" s="147">
        <f>SUM(Umsatzplanung!X21)</f>
        <v>0</v>
      </c>
      <c r="M4" s="147">
        <f>SUM(Umsatzplanung!Z21)</f>
        <v>0</v>
      </c>
      <c r="N4" s="147">
        <f>SUM(B4:M4)</f>
        <v>0</v>
      </c>
    </row>
    <row r="5" spans="1:14" ht="23.25" customHeight="1">
      <c r="A5" s="176" t="s">
        <v>144</v>
      </c>
      <c r="B5" s="173">
        <f>SUM('Betriebliche Kosten 1. Jahr'!C3:C5)</f>
        <v>0</v>
      </c>
      <c r="C5" s="174">
        <f>SUM('Betriebliche Kosten 1. Jahr'!D3:D5)</f>
        <v>0</v>
      </c>
      <c r="D5" s="174">
        <f>SUM('Betriebliche Kosten 1. Jahr'!E3:E5)</f>
        <v>0</v>
      </c>
      <c r="E5" s="174">
        <f>SUM('Betriebliche Kosten 1. Jahr'!F3:F5)</f>
        <v>0</v>
      </c>
      <c r="F5" s="174">
        <f>SUM('Betriebliche Kosten 1. Jahr'!G3:G5)</f>
        <v>0</v>
      </c>
      <c r="G5" s="174">
        <f>SUM('Betriebliche Kosten 1. Jahr'!H3:H5)</f>
        <v>0</v>
      </c>
      <c r="H5" s="174">
        <f>SUM('Betriebliche Kosten 1. Jahr'!I3:I5)</f>
        <v>0</v>
      </c>
      <c r="I5" s="174">
        <f>SUM('Betriebliche Kosten 1. Jahr'!J3:J5)</f>
        <v>0</v>
      </c>
      <c r="J5" s="174">
        <f>SUM('Betriebliche Kosten 1. Jahr'!K3:K5)</f>
        <v>0</v>
      </c>
      <c r="K5" s="174">
        <f>SUM('Betriebliche Kosten 1. Jahr'!L3:L5)</f>
        <v>0</v>
      </c>
      <c r="L5" s="174">
        <f>SUM('Betriebliche Kosten 1. Jahr'!M3:M5)</f>
        <v>0</v>
      </c>
      <c r="M5" s="174">
        <f>SUM('Betriebliche Kosten 1. Jahr'!N3:N5)</f>
        <v>0</v>
      </c>
      <c r="N5" s="174">
        <f>SUM(B5:M5)</f>
        <v>0</v>
      </c>
    </row>
    <row r="6" spans="1:14" ht="23.25" customHeight="1">
      <c r="A6" s="179" t="s">
        <v>145</v>
      </c>
      <c r="B6" s="181">
        <f aca="true" t="shared" si="0" ref="B6:N6">SUM(B4-B5)</f>
        <v>0</v>
      </c>
      <c r="C6" s="180">
        <f t="shared" si="0"/>
        <v>0</v>
      </c>
      <c r="D6" s="175">
        <f t="shared" si="0"/>
        <v>0</v>
      </c>
      <c r="E6" s="175">
        <f t="shared" si="0"/>
        <v>0</v>
      </c>
      <c r="F6" s="175">
        <f t="shared" si="0"/>
        <v>0</v>
      </c>
      <c r="G6" s="175">
        <f t="shared" si="0"/>
        <v>0</v>
      </c>
      <c r="H6" s="175">
        <f t="shared" si="0"/>
        <v>0</v>
      </c>
      <c r="I6" s="175">
        <f t="shared" si="0"/>
        <v>0</v>
      </c>
      <c r="J6" s="175">
        <f t="shared" si="0"/>
        <v>0</v>
      </c>
      <c r="K6" s="175">
        <f t="shared" si="0"/>
        <v>0</v>
      </c>
      <c r="L6" s="175">
        <f t="shared" si="0"/>
        <v>0</v>
      </c>
      <c r="M6" s="175">
        <f t="shared" si="0"/>
        <v>0</v>
      </c>
      <c r="N6" s="198">
        <f t="shared" si="0"/>
        <v>0</v>
      </c>
    </row>
    <row r="7" spans="1:14" ht="23.25" customHeight="1">
      <c r="A7" s="176" t="s">
        <v>146</v>
      </c>
      <c r="B7" s="146">
        <f>SUM('Betriebliche Kosten 1. Jahr'!C23:C27)</f>
        <v>0</v>
      </c>
      <c r="C7" s="147">
        <f>SUM('Betriebliche Kosten 1. Jahr'!D23:D27)</f>
        <v>0</v>
      </c>
      <c r="D7" s="147">
        <f>SUM('Betriebliche Kosten 1. Jahr'!E23:E27)</f>
        <v>0</v>
      </c>
      <c r="E7" s="147">
        <f>SUM('Betriebliche Kosten 1. Jahr'!F23:F27)</f>
        <v>0</v>
      </c>
      <c r="F7" s="147">
        <f>SUM('Betriebliche Kosten 1. Jahr'!G23:G27)</f>
        <v>0</v>
      </c>
      <c r="G7" s="147">
        <f>SUM('Betriebliche Kosten 1. Jahr'!H23:H27)</f>
        <v>0</v>
      </c>
      <c r="H7" s="147">
        <f>SUM('Betriebliche Kosten 1. Jahr'!I23:I27)</f>
        <v>0</v>
      </c>
      <c r="I7" s="147">
        <f>SUM('Betriebliche Kosten 1. Jahr'!J23:J27)</f>
        <v>0</v>
      </c>
      <c r="J7" s="147">
        <f>SUM('Betriebliche Kosten 1. Jahr'!K23:K27)</f>
        <v>0</v>
      </c>
      <c r="K7" s="147">
        <f>SUM('Betriebliche Kosten 1. Jahr'!L23:L27)</f>
        <v>0</v>
      </c>
      <c r="L7" s="147">
        <f>SUM('Betriebliche Kosten 1. Jahr'!M23:M27)</f>
        <v>0</v>
      </c>
      <c r="M7" s="147">
        <f>SUM('Betriebliche Kosten 1. Jahr'!N23:N27)</f>
        <v>0</v>
      </c>
      <c r="N7" s="147">
        <f aca="true" t="shared" si="1" ref="N7:N12">SUM(B7:M7)</f>
        <v>0</v>
      </c>
    </row>
    <row r="8" spans="1:14" ht="23.25" customHeight="1">
      <c r="A8" s="176" t="s">
        <v>147</v>
      </c>
      <c r="B8" s="148">
        <f>SUM('Betriebliche Kosten 1. Jahr'!C6:C21)</f>
        <v>0</v>
      </c>
      <c r="C8" s="149">
        <f>SUM('Betriebliche Kosten 1. Jahr'!D6:D21)</f>
        <v>0</v>
      </c>
      <c r="D8" s="149">
        <f>SUM('Betriebliche Kosten 1. Jahr'!E6:E21)</f>
        <v>0</v>
      </c>
      <c r="E8" s="149">
        <f>SUM('Betriebliche Kosten 1. Jahr'!F7:F21)</f>
        <v>0</v>
      </c>
      <c r="F8" s="149">
        <f>SUM('Betriebliche Kosten 1. Jahr'!G7:G21)</f>
        <v>0</v>
      </c>
      <c r="G8" s="149">
        <f>SUM('Betriebliche Kosten 1. Jahr'!H7:H21)</f>
        <v>0</v>
      </c>
      <c r="H8" s="149">
        <f>SUM('Betriebliche Kosten 1. Jahr'!I7:I21)</f>
        <v>0</v>
      </c>
      <c r="I8" s="149">
        <f>SUM('Betriebliche Kosten 1. Jahr'!J7:J21)</f>
        <v>0</v>
      </c>
      <c r="J8" s="149">
        <f>SUM('Betriebliche Kosten 1. Jahr'!K7:K21)</f>
        <v>0</v>
      </c>
      <c r="K8" s="149">
        <f>SUM('Betriebliche Kosten 1. Jahr'!L7:L21)</f>
        <v>0</v>
      </c>
      <c r="L8" s="149">
        <f>SUM('Betriebliche Kosten 1. Jahr'!M7:M21)</f>
        <v>0</v>
      </c>
      <c r="M8" s="149">
        <f>SUM('Betriebliche Kosten 1. Jahr'!N7:N21)</f>
        <v>0</v>
      </c>
      <c r="N8" s="149">
        <f t="shared" si="1"/>
        <v>0</v>
      </c>
    </row>
    <row r="9" spans="1:14" ht="23.25" customHeight="1">
      <c r="A9" s="176" t="s">
        <v>172</v>
      </c>
      <c r="B9" s="148">
        <f>SUM('Betriebliche Kosten 1. Jahr'!C28)</f>
        <v>0</v>
      </c>
      <c r="C9" s="149"/>
      <c r="D9" s="149"/>
      <c r="E9" s="149"/>
      <c r="F9" s="149"/>
      <c r="G9" s="149"/>
      <c r="H9" s="149"/>
      <c r="I9" s="149"/>
      <c r="J9" s="149"/>
      <c r="K9" s="149"/>
      <c r="L9" s="149"/>
      <c r="M9" s="149"/>
      <c r="N9" s="149">
        <f t="shared" si="1"/>
        <v>0</v>
      </c>
    </row>
    <row r="10" spans="1:14" ht="23.25" customHeight="1" thickBot="1">
      <c r="A10" s="203" t="s">
        <v>148</v>
      </c>
      <c r="B10" s="170">
        <f>SUM('Betriebliche Kosten 1. Jahr'!C31)</f>
        <v>0</v>
      </c>
      <c r="C10" s="171">
        <f>SUM('Betriebliche Kosten 1. Jahr'!D31)</f>
        <v>0</v>
      </c>
      <c r="D10" s="171">
        <f>SUM('Betriebliche Kosten 1. Jahr'!E31)</f>
        <v>0</v>
      </c>
      <c r="E10" s="171">
        <f>SUM('Betriebliche Kosten 1. Jahr'!F31)</f>
        <v>0</v>
      </c>
      <c r="F10" s="171">
        <f>SUM('Betriebliche Kosten 1. Jahr'!G31)</f>
        <v>0</v>
      </c>
      <c r="G10" s="171">
        <f>SUM('Betriebliche Kosten 1. Jahr'!H31)</f>
        <v>0</v>
      </c>
      <c r="H10" s="171">
        <f>SUM('Betriebliche Kosten 1. Jahr'!I31)</f>
        <v>0</v>
      </c>
      <c r="I10" s="171">
        <f>SUM('Betriebliche Kosten 1. Jahr'!J31)</f>
        <v>0</v>
      </c>
      <c r="J10" s="171">
        <f>SUM('Betriebliche Kosten 1. Jahr'!K31)</f>
        <v>0</v>
      </c>
      <c r="K10" s="171">
        <f>SUM('Betriebliche Kosten 1. Jahr'!L31)</f>
        <v>0</v>
      </c>
      <c r="L10" s="171">
        <f>SUM('Betriebliche Kosten 1. Jahr'!M31)</f>
        <v>0</v>
      </c>
      <c r="M10" s="171">
        <f>SUM('Betriebliche Kosten 1. Jahr'!N31)</f>
        <v>0</v>
      </c>
      <c r="N10" s="171">
        <f t="shared" si="1"/>
        <v>0</v>
      </c>
    </row>
    <row r="11" spans="1:14" ht="23.25" customHeight="1" thickTop="1">
      <c r="A11" s="202" t="s">
        <v>149</v>
      </c>
      <c r="B11" s="186">
        <f aca="true" t="shared" si="2" ref="B11:M11">SUM(B6-B7-B8-B9-B10)</f>
        <v>0</v>
      </c>
      <c r="C11" s="146">
        <f t="shared" si="2"/>
        <v>0</v>
      </c>
      <c r="D11" s="147">
        <f t="shared" si="2"/>
        <v>0</v>
      </c>
      <c r="E11" s="147">
        <f t="shared" si="2"/>
        <v>0</v>
      </c>
      <c r="F11" s="147">
        <f t="shared" si="2"/>
        <v>0</v>
      </c>
      <c r="G11" s="147">
        <f t="shared" si="2"/>
        <v>0</v>
      </c>
      <c r="H11" s="147">
        <f t="shared" si="2"/>
        <v>0</v>
      </c>
      <c r="I11" s="147">
        <f t="shared" si="2"/>
        <v>0</v>
      </c>
      <c r="J11" s="147">
        <f t="shared" si="2"/>
        <v>0</v>
      </c>
      <c r="K11" s="147">
        <f t="shared" si="2"/>
        <v>0</v>
      </c>
      <c r="L11" s="147">
        <f t="shared" si="2"/>
        <v>0</v>
      </c>
      <c r="M11" s="147">
        <f t="shared" si="2"/>
        <v>0</v>
      </c>
      <c r="N11" s="147">
        <f t="shared" si="1"/>
        <v>0</v>
      </c>
    </row>
    <row r="12" spans="1:14" ht="23.25" customHeight="1" thickBot="1">
      <c r="A12" s="185" t="s">
        <v>150</v>
      </c>
      <c r="B12" s="155">
        <f>SUM('Betriebliche Kosten 1. Jahr'!C22)</f>
        <v>0</v>
      </c>
      <c r="C12" s="150">
        <f>SUM('Betriebliche Kosten 1. Jahr'!D22)</f>
        <v>0</v>
      </c>
      <c r="D12" s="150">
        <f>SUM('Betriebliche Kosten 1. Jahr'!E22)</f>
        <v>0</v>
      </c>
      <c r="E12" s="150">
        <f>SUM('Betriebliche Kosten 1. Jahr'!F22)</f>
        <v>0</v>
      </c>
      <c r="F12" s="150">
        <f>SUM('Betriebliche Kosten 1. Jahr'!G22)</f>
        <v>0</v>
      </c>
      <c r="G12" s="150">
        <f>SUM('Betriebliche Kosten 1. Jahr'!H22)</f>
        <v>0</v>
      </c>
      <c r="H12" s="150">
        <f>SUM('Betriebliche Kosten 1. Jahr'!I22)</f>
        <v>0</v>
      </c>
      <c r="I12" s="150">
        <f>SUM('Betriebliche Kosten 1. Jahr'!J22)</f>
        <v>0</v>
      </c>
      <c r="J12" s="150">
        <f>SUM('Betriebliche Kosten 1. Jahr'!K22)</f>
        <v>0</v>
      </c>
      <c r="K12" s="150">
        <f>SUM('Betriebliche Kosten 1. Jahr'!L22)</f>
        <v>0</v>
      </c>
      <c r="L12" s="150">
        <f>SUM('Betriebliche Kosten 1. Jahr'!M22)</f>
        <v>0</v>
      </c>
      <c r="M12" s="150">
        <f>SUM('Betriebliche Kosten 1. Jahr'!N22)</f>
        <v>0</v>
      </c>
      <c r="N12" s="150">
        <f t="shared" si="1"/>
        <v>0</v>
      </c>
    </row>
    <row r="13" spans="1:14" ht="23.25" customHeight="1" thickBot="1" thickTop="1">
      <c r="A13" s="221" t="s">
        <v>168</v>
      </c>
      <c r="B13" s="236">
        <f aca="true" t="shared" si="3" ref="B13:N13">SUM(B11-B12)</f>
        <v>0</v>
      </c>
      <c r="C13" s="236">
        <f t="shared" si="3"/>
        <v>0</v>
      </c>
      <c r="D13" s="236">
        <f t="shared" si="3"/>
        <v>0</v>
      </c>
      <c r="E13" s="236">
        <f t="shared" si="3"/>
        <v>0</v>
      </c>
      <c r="F13" s="236">
        <f t="shared" si="3"/>
        <v>0</v>
      </c>
      <c r="G13" s="236">
        <f t="shared" si="3"/>
        <v>0</v>
      </c>
      <c r="H13" s="236">
        <f t="shared" si="3"/>
        <v>0</v>
      </c>
      <c r="I13" s="236">
        <f t="shared" si="3"/>
        <v>0</v>
      </c>
      <c r="J13" s="236">
        <f t="shared" si="3"/>
        <v>0</v>
      </c>
      <c r="K13" s="236">
        <f t="shared" si="3"/>
        <v>0</v>
      </c>
      <c r="L13" s="236">
        <f t="shared" si="3"/>
        <v>0</v>
      </c>
      <c r="M13" s="236">
        <f t="shared" si="3"/>
        <v>0</v>
      </c>
      <c r="N13" s="236">
        <f t="shared" si="3"/>
        <v>0</v>
      </c>
    </row>
    <row r="14" spans="1:14" ht="23.25" customHeight="1" thickTop="1">
      <c r="A14" s="162"/>
      <c r="B14" s="184"/>
      <c r="C14" s="184"/>
      <c r="D14" s="184"/>
      <c r="E14" s="184"/>
      <c r="F14" s="184"/>
      <c r="G14" s="184"/>
      <c r="H14" s="184"/>
      <c r="I14" s="184"/>
      <c r="J14" s="184"/>
      <c r="K14" s="184"/>
      <c r="L14" s="184"/>
      <c r="M14" s="184"/>
      <c r="N14" s="184"/>
    </row>
    <row r="15" spans="3:5" ht="23.25" customHeight="1">
      <c r="C15" s="183" t="str">
        <f>CONCATENATE("2. Jahr (",TEXT(_XLL.EDATUM(Deckblatt!C14,12),"MM.JJJJ")," - ",TEXT(_XLL.EDATUM(Deckblatt!C14,23),"MM.JJJJ"),")")</f>
        <v>2. Jahr (01.2018 - 12.2018)</v>
      </c>
      <c r="E15" s="183" t="str">
        <f>CONCATENATE("3. Jahr (",TEXT(_XLL.EDATUM(Deckblatt!C14,24),"MM.JJJJ")," - ",TEXT(_XLL.EDATUM(Deckblatt!C14,35),"MM.JJJJ"),")")</f>
        <v>3. Jahr (01.2019 - 12.2019)</v>
      </c>
    </row>
    <row r="16" spans="1:5" ht="23.25" customHeight="1">
      <c r="A16" s="177" t="s">
        <v>143</v>
      </c>
      <c r="C16" s="147">
        <f>SUM(Umsatzplanung!K41)</f>
        <v>0</v>
      </c>
      <c r="E16" s="147">
        <f>SUM(Umsatzplanung!X41)</f>
        <v>0</v>
      </c>
    </row>
    <row r="17" spans="1:5" ht="23.25" customHeight="1">
      <c r="A17" s="177" t="s">
        <v>144</v>
      </c>
      <c r="C17" s="174">
        <f>SUM('Auswertung Kosten'!C8)</f>
        <v>0</v>
      </c>
      <c r="E17" s="174">
        <f>SUM('Auswertung Kosten'!D8)</f>
        <v>0</v>
      </c>
    </row>
    <row r="18" spans="1:5" ht="23.25" customHeight="1">
      <c r="A18" s="182" t="s">
        <v>145</v>
      </c>
      <c r="C18" s="195">
        <f>SUM(C16-C17)</f>
        <v>0</v>
      </c>
      <c r="E18" s="195">
        <f>SUM(E16-E17)</f>
        <v>0</v>
      </c>
    </row>
    <row r="19" spans="1:5" ht="23.25" customHeight="1">
      <c r="A19" s="177" t="s">
        <v>146</v>
      </c>
      <c r="C19" s="147">
        <f>SUM('Auswertung Kosten'!C14)</f>
        <v>0</v>
      </c>
      <c r="E19" s="147">
        <f>SUM('Auswertung Kosten'!D14)</f>
        <v>0</v>
      </c>
    </row>
    <row r="20" spans="1:5" ht="23.25" customHeight="1">
      <c r="A20" s="177" t="s">
        <v>147</v>
      </c>
      <c r="C20" s="149">
        <f>SUM('Auswertung Kosten'!C25)</f>
        <v>0</v>
      </c>
      <c r="E20" s="149">
        <f>SUM('Auswertung Kosten'!D25)</f>
        <v>0</v>
      </c>
    </row>
    <row r="21" spans="1:5" ht="23.25" customHeight="1">
      <c r="A21" s="177" t="s">
        <v>148</v>
      </c>
      <c r="C21" s="174">
        <f>SUM('Betriebliche Kosten 2. Jahr'!K30)</f>
        <v>0</v>
      </c>
      <c r="E21" s="174">
        <f>SUM('Betriebliche Kosten 3. Jahr'!K30)</f>
        <v>0</v>
      </c>
    </row>
    <row r="22" spans="1:5" ht="23.25" customHeight="1">
      <c r="A22" s="182" t="s">
        <v>149</v>
      </c>
      <c r="C22" s="195">
        <f>SUM(C18-C19-C20-C21)</f>
        <v>0</v>
      </c>
      <c r="E22" s="195">
        <f>SUM(E18-E19-E20-E21)</f>
        <v>0</v>
      </c>
    </row>
    <row r="23" spans="1:5" ht="23.25" customHeight="1">
      <c r="A23" s="178" t="s">
        <v>150</v>
      </c>
      <c r="C23" s="196">
        <f>SUM('Betriebliche Kosten 2. Jahr'!K22)</f>
        <v>0</v>
      </c>
      <c r="E23" s="196">
        <f>SUM('Betriebliche Kosten 3. Jahr'!K22)</f>
        <v>0</v>
      </c>
    </row>
    <row r="24" spans="1:5" ht="23.25" customHeight="1" thickBot="1">
      <c r="A24" s="222" t="s">
        <v>168</v>
      </c>
      <c r="C24" s="197">
        <f>SUM(C22-C23)</f>
        <v>0</v>
      </c>
      <c r="E24" s="197">
        <f>SUM(E22-E23)</f>
        <v>0</v>
      </c>
    </row>
    <row r="25" ht="23.25" customHeight="1" thickTop="1"/>
  </sheetData>
  <sheetProtection password="CF67" sheet="1" objects="1" scenarios="1" selectLockedCells="1"/>
  <printOptions horizontalCentered="1" verticalCentered="1"/>
  <pageMargins left="0.35433070866141736" right="0.5511811023622047" top="0.3937007874015748" bottom="0.3937007874015748" header="0.5118110236220472" footer="0.5118110236220472"/>
  <pageSetup horizontalDpi="300" verticalDpi="300" orientation="landscape" paperSize="9" scale="75" r:id="rId3"/>
  <legacyDrawing r:id="rId2"/>
</worksheet>
</file>

<file path=xl/worksheets/sheet11.xml><?xml version="1.0" encoding="utf-8"?>
<worksheet xmlns="http://schemas.openxmlformats.org/spreadsheetml/2006/main" xmlns:r="http://schemas.openxmlformats.org/officeDocument/2006/relationships">
  <sheetPr>
    <tabColor indexed="9"/>
  </sheetPr>
  <dimension ref="A1:X57"/>
  <sheetViews>
    <sheetView showGridLines="0" workbookViewId="0" topLeftCell="A22">
      <selection activeCell="F12" sqref="F12"/>
    </sheetView>
  </sheetViews>
  <sheetFormatPr defaultColWidth="11.421875" defaultRowHeight="23.25" customHeight="1"/>
  <cols>
    <col min="1" max="1" width="24.00390625" style="30" customWidth="1"/>
    <col min="2" max="4" width="12.00390625" style="30" customWidth="1"/>
    <col min="5" max="13" width="12.8515625" style="30" customWidth="1"/>
    <col min="14" max="16" width="19.421875" style="30" customWidth="1"/>
    <col min="17" max="16384" width="11.57421875" style="30" customWidth="1"/>
  </cols>
  <sheetData>
    <row r="1" spans="1:7" ht="26.25" customHeight="1">
      <c r="A1" s="140">
        <f>Deckblatt!C10</f>
        <v>0</v>
      </c>
      <c r="G1" s="151"/>
    </row>
    <row r="2" spans="1:2" ht="26.25" customHeight="1">
      <c r="A2" s="169" t="s">
        <v>151</v>
      </c>
      <c r="B2" s="152"/>
    </row>
    <row r="3" spans="1:14" ht="23.25" customHeight="1">
      <c r="A3" s="204" t="str">
        <f>CONCATENATE(TEXT(Deckblatt!C14,"MM.JJJJ"),"-",TEXT(_XLL.EDATUM(Deckblatt!C14,35),"MM.JJJJ"))</f>
        <v>01.2017-12.2019</v>
      </c>
      <c r="B3" s="69">
        <f>Deckblatt!C14</f>
        <v>42736</v>
      </c>
      <c r="C3" s="69">
        <f>_XLL.EDATUM(B3,1)</f>
        <v>42767</v>
      </c>
      <c r="D3" s="69">
        <f>_XLL.EDATUM(C3,1)</f>
        <v>42795</v>
      </c>
      <c r="E3" s="69">
        <f>_XLL.EDATUM(D3,1)</f>
        <v>42826</v>
      </c>
      <c r="F3" s="69">
        <f>_XLL.EDATUM(E3,1)</f>
        <v>42856</v>
      </c>
      <c r="G3" s="69">
        <f>_XLL.EDATUM(F3,1)</f>
        <v>42887</v>
      </c>
      <c r="H3" s="69">
        <f>_XLL.EDATUM(G3,1)</f>
        <v>42917</v>
      </c>
      <c r="I3" s="69">
        <f>_XLL.EDATUM(H3,1)</f>
        <v>42948</v>
      </c>
      <c r="J3" s="69">
        <f>_XLL.EDATUM(I3,1)</f>
        <v>42979</v>
      </c>
      <c r="K3" s="69">
        <f>_XLL.EDATUM(J3,1)</f>
        <v>43009</v>
      </c>
      <c r="L3" s="69">
        <f>_XLL.EDATUM(K3,1)</f>
        <v>43040</v>
      </c>
      <c r="M3" s="69">
        <f>_XLL.EDATUM(L3,1)</f>
        <v>43070</v>
      </c>
      <c r="N3" s="29" t="str">
        <f>CONCATENATE("1. Jahr (",TEXT(Deckblatt!C14,"MM.JJJJ")," - ",TEXT(_XLL.EDATUM(Deckblatt!C14,11),"MM.JJJJ"),")")</f>
        <v>1. Jahr (01.2017 - 12.2017)</v>
      </c>
    </row>
    <row r="4" spans="1:18" ht="23.25" customHeight="1">
      <c r="A4" s="144" t="s">
        <v>152</v>
      </c>
      <c r="B4" s="71"/>
      <c r="C4" s="71"/>
      <c r="D4" s="71"/>
      <c r="E4" s="71"/>
      <c r="F4" s="71"/>
      <c r="G4" s="71"/>
      <c r="H4" s="71"/>
      <c r="I4" s="71"/>
      <c r="J4" s="71"/>
      <c r="K4" s="71"/>
      <c r="L4" s="71"/>
      <c r="M4" s="71"/>
      <c r="N4" s="71"/>
      <c r="Q4" s="71"/>
      <c r="R4" s="71"/>
    </row>
    <row r="5" spans="1:19" ht="23.25" customHeight="1">
      <c r="A5" s="30" t="s">
        <v>153</v>
      </c>
      <c r="B5" s="146">
        <f>SUM('Investitionen-Finanzierung'!B35)</f>
        <v>0</v>
      </c>
      <c r="C5" s="295"/>
      <c r="D5" s="295"/>
      <c r="E5" s="295"/>
      <c r="F5" s="295"/>
      <c r="G5" s="295"/>
      <c r="H5" s="295"/>
      <c r="I5" s="295"/>
      <c r="J5" s="295"/>
      <c r="K5" s="295"/>
      <c r="L5" s="295"/>
      <c r="M5" s="295"/>
      <c r="N5" s="147">
        <f>SUM(B5:M5)</f>
        <v>0</v>
      </c>
      <c r="R5" s="71"/>
      <c r="S5" s="71"/>
    </row>
    <row r="6" spans="1:19" ht="23.25" customHeight="1">
      <c r="A6" s="30" t="s">
        <v>154</v>
      </c>
      <c r="B6" s="148">
        <f>SUM('Investitionen-Finanzierung'!B38:B41)</f>
        <v>0</v>
      </c>
      <c r="C6" s="303"/>
      <c r="D6" s="303"/>
      <c r="E6" s="303"/>
      <c r="F6" s="303"/>
      <c r="G6" s="303"/>
      <c r="H6" s="303"/>
      <c r="I6" s="303"/>
      <c r="J6" s="303"/>
      <c r="K6" s="303"/>
      <c r="L6" s="303"/>
      <c r="M6" s="303"/>
      <c r="N6" s="149">
        <f>SUM(B6:M6)</f>
        <v>0</v>
      </c>
      <c r="R6" s="71"/>
      <c r="S6" s="71"/>
    </row>
    <row r="7" spans="1:24" ht="23.25" customHeight="1">
      <c r="A7" s="30" t="s">
        <v>155</v>
      </c>
      <c r="B7" s="148">
        <f>SUM('Privater Bedarf'!$B42)</f>
        <v>0</v>
      </c>
      <c r="C7" s="149">
        <f>SUM('Privater Bedarf'!$B42)</f>
        <v>0</v>
      </c>
      <c r="D7" s="149">
        <f>SUM('Privater Bedarf'!$B42)</f>
        <v>0</v>
      </c>
      <c r="E7" s="149">
        <f>SUM('Privater Bedarf'!$B42)</f>
        <v>0</v>
      </c>
      <c r="F7" s="149">
        <f>SUM('Privater Bedarf'!$B42)</f>
        <v>0</v>
      </c>
      <c r="G7" s="149">
        <f>SUM('Privater Bedarf'!$B42)</f>
        <v>0</v>
      </c>
      <c r="H7" s="149">
        <f aca="true" t="shared" si="0" ref="H7:M7">IF(B7,"300,00€",0)</f>
        <v>0</v>
      </c>
      <c r="I7" s="149">
        <f t="shared" si="0"/>
        <v>0</v>
      </c>
      <c r="J7" s="149">
        <f t="shared" si="0"/>
        <v>0</v>
      </c>
      <c r="K7" s="149">
        <f t="shared" si="0"/>
        <v>0</v>
      </c>
      <c r="L7" s="149">
        <f t="shared" si="0"/>
        <v>0</v>
      </c>
      <c r="M7" s="149">
        <f t="shared" si="0"/>
        <v>0</v>
      </c>
      <c r="N7" s="149">
        <f>SUM(B7:M7)</f>
        <v>0</v>
      </c>
      <c r="R7" s="71"/>
      <c r="S7" s="71"/>
      <c r="T7" s="71"/>
      <c r="U7" s="71"/>
      <c r="V7" s="71"/>
      <c r="W7" s="71"/>
      <c r="X7" s="71"/>
    </row>
    <row r="8" spans="1:19" ht="23.25" customHeight="1">
      <c r="A8" s="22" t="s">
        <v>143</v>
      </c>
      <c r="B8" s="148">
        <f>SUM(Umsatzplanung!D21)</f>
        <v>0</v>
      </c>
      <c r="C8" s="149">
        <f>SUM(Umsatzplanung!F21)</f>
        <v>0</v>
      </c>
      <c r="D8" s="149">
        <f>SUM(Umsatzplanung!H21)</f>
        <v>0</v>
      </c>
      <c r="E8" s="149">
        <f>SUM(Umsatzplanung!J21)</f>
        <v>0</v>
      </c>
      <c r="F8" s="149">
        <f>SUM(Umsatzplanung!L21)</f>
        <v>0</v>
      </c>
      <c r="G8" s="149">
        <f>SUM(Umsatzplanung!N21)</f>
        <v>0</v>
      </c>
      <c r="H8" s="149">
        <f>SUM(Umsatzplanung!P21)</f>
        <v>0</v>
      </c>
      <c r="I8" s="149">
        <f>SUM(Umsatzplanung!R21)</f>
        <v>0</v>
      </c>
      <c r="J8" s="149">
        <f>SUM(Umsatzplanung!T21)</f>
        <v>0</v>
      </c>
      <c r="K8" s="149">
        <f>SUM(Umsatzplanung!V21)</f>
        <v>0</v>
      </c>
      <c r="L8" s="149">
        <f>SUM(Umsatzplanung!X21)</f>
        <v>0</v>
      </c>
      <c r="M8" s="149">
        <f>SUM(Umsatzplanung!Z21)</f>
        <v>0</v>
      </c>
      <c r="N8" s="149">
        <f>SUM(B8:M8)</f>
        <v>0</v>
      </c>
      <c r="R8" s="71"/>
      <c r="S8" s="71"/>
    </row>
    <row r="9" spans="1:19" ht="23.25" customHeight="1" thickBot="1">
      <c r="A9" s="22" t="s">
        <v>170</v>
      </c>
      <c r="B9" s="170">
        <f>SUM(B8*Deckblatt!C18)</f>
        <v>0</v>
      </c>
      <c r="C9" s="170">
        <f>SUM(C8*Deckblatt!C18)</f>
        <v>0</v>
      </c>
      <c r="D9" s="170">
        <f>SUM(D8*Deckblatt!C18)</f>
        <v>0</v>
      </c>
      <c r="E9" s="170">
        <f>SUM(E8*Deckblatt!C18)</f>
        <v>0</v>
      </c>
      <c r="F9" s="170">
        <f>SUM(F8*Deckblatt!C18)</f>
        <v>0</v>
      </c>
      <c r="G9" s="170">
        <f>SUM(G8*Deckblatt!C18)</f>
        <v>0</v>
      </c>
      <c r="H9" s="170">
        <f>SUM(H8*Deckblatt!C18)</f>
        <v>0</v>
      </c>
      <c r="I9" s="170">
        <f>SUM(I8*Deckblatt!C18)</f>
        <v>0</v>
      </c>
      <c r="J9" s="170">
        <f>SUM(J8*Deckblatt!C18)</f>
        <v>0</v>
      </c>
      <c r="K9" s="170">
        <f>SUM(K8*Deckblatt!C18)</f>
        <v>0</v>
      </c>
      <c r="L9" s="170">
        <f>SUM(L8*Deckblatt!C18)</f>
        <v>0</v>
      </c>
      <c r="M9" s="170">
        <f>SUM(M8*Deckblatt!C18)</f>
        <v>0</v>
      </c>
      <c r="N9" s="170">
        <f>SUM(N8*Deckblatt!C18)</f>
        <v>0</v>
      </c>
      <c r="R9" s="71"/>
      <c r="S9" s="71"/>
    </row>
    <row r="10" spans="1:19" ht="23.25" customHeight="1" thickBot="1" thickTop="1">
      <c r="A10" s="158" t="s">
        <v>156</v>
      </c>
      <c r="B10" s="234">
        <f>SUM(B5:B9)</f>
        <v>0</v>
      </c>
      <c r="C10" s="229">
        <f aca="true" t="shared" si="1" ref="C10:M10">SUM(C5:C8)</f>
        <v>0</v>
      </c>
      <c r="D10" s="229">
        <f t="shared" si="1"/>
        <v>0</v>
      </c>
      <c r="E10" s="229">
        <f>SUM(C5:E8)</f>
        <v>0</v>
      </c>
      <c r="F10" s="229">
        <f t="shared" si="1"/>
        <v>0</v>
      </c>
      <c r="G10" s="229">
        <f t="shared" si="1"/>
        <v>0</v>
      </c>
      <c r="H10" s="229">
        <f t="shared" si="1"/>
        <v>0</v>
      </c>
      <c r="I10" s="229">
        <f t="shared" si="1"/>
        <v>0</v>
      </c>
      <c r="J10" s="229">
        <f t="shared" si="1"/>
        <v>0</v>
      </c>
      <c r="K10" s="229">
        <f t="shared" si="1"/>
        <v>0</v>
      </c>
      <c r="L10" s="229">
        <f t="shared" si="1"/>
        <v>0</v>
      </c>
      <c r="M10" s="229">
        <f t="shared" si="1"/>
        <v>0</v>
      </c>
      <c r="N10" s="229">
        <f>SUM(B10:M10)</f>
        <v>0</v>
      </c>
      <c r="R10" s="71"/>
      <c r="S10" s="71"/>
    </row>
    <row r="11" spans="1:19" ht="23.25" customHeight="1" thickTop="1">
      <c r="A11" s="144" t="s">
        <v>157</v>
      </c>
      <c r="B11" s="33"/>
      <c r="C11" s="33"/>
      <c r="D11" s="33"/>
      <c r="E11" s="33"/>
      <c r="F11" s="33"/>
      <c r="G11" s="33"/>
      <c r="H11" s="33"/>
      <c r="I11" s="33"/>
      <c r="J11" s="33"/>
      <c r="K11" s="33"/>
      <c r="L11" s="33"/>
      <c r="M11" s="33"/>
      <c r="N11" s="33"/>
      <c r="R11" s="71"/>
      <c r="S11" s="71"/>
    </row>
    <row r="12" spans="1:19" ht="23.25" customHeight="1">
      <c r="A12" s="30" t="s">
        <v>158</v>
      </c>
      <c r="B12" s="146">
        <f>SUM('Investitionen-Finanzierung'!B4:B17)-('Investitionen-Finanzierung'!B37)</f>
        <v>0</v>
      </c>
      <c r="C12" s="194"/>
      <c r="D12" s="194"/>
      <c r="E12" s="194"/>
      <c r="F12" s="194"/>
      <c r="G12" s="194"/>
      <c r="H12" s="194"/>
      <c r="I12" s="194"/>
      <c r="J12" s="194"/>
      <c r="K12" s="194"/>
      <c r="L12" s="194"/>
      <c r="M12" s="194"/>
      <c r="N12" s="147">
        <f aca="true" t="shared" si="2" ref="N12:N22">SUM(B12:M12)</f>
        <v>0</v>
      </c>
      <c r="R12" s="71"/>
      <c r="S12" s="71"/>
    </row>
    <row r="13" spans="1:19" ht="23.25" customHeight="1">
      <c r="A13" s="30" t="s">
        <v>159</v>
      </c>
      <c r="B13" s="148">
        <f>SUM('Betriebliche Kosten 1. Jahr'!C28)+'Investitionen-Finanzierung'!B23</f>
        <v>0</v>
      </c>
      <c r="C13" s="149"/>
      <c r="D13" s="149"/>
      <c r="E13" s="149"/>
      <c r="F13" s="149"/>
      <c r="G13" s="149"/>
      <c r="H13" s="149"/>
      <c r="I13" s="149"/>
      <c r="J13" s="149"/>
      <c r="K13" s="149"/>
      <c r="L13" s="149"/>
      <c r="M13" s="149"/>
      <c r="N13" s="149">
        <f t="shared" si="2"/>
        <v>0</v>
      </c>
      <c r="R13" s="71"/>
      <c r="S13" s="71"/>
    </row>
    <row r="14" spans="1:19" ht="23.25" customHeight="1">
      <c r="A14" s="30" t="s">
        <v>144</v>
      </c>
      <c r="B14" s="148">
        <f>SUM('Betriebliche Kosten 1. Jahr'!C3:C5)</f>
        <v>0</v>
      </c>
      <c r="C14" s="149">
        <f>SUM('Betriebliche Kosten 1. Jahr'!D3:D5)</f>
        <v>0</v>
      </c>
      <c r="D14" s="149">
        <f>SUM('Betriebliche Kosten 1. Jahr'!E3:E5)</f>
        <v>0</v>
      </c>
      <c r="E14" s="149">
        <f>SUM('Betriebliche Kosten 1. Jahr'!F3:F5)</f>
        <v>0</v>
      </c>
      <c r="F14" s="149">
        <f>SUM('Betriebliche Kosten 1. Jahr'!G3:G5)</f>
        <v>0</v>
      </c>
      <c r="G14" s="149">
        <f>SUM('Betriebliche Kosten 1. Jahr'!H3:H5)</f>
        <v>0</v>
      </c>
      <c r="H14" s="149">
        <f>SUM('Betriebliche Kosten 1. Jahr'!I3:I5)</f>
        <v>0</v>
      </c>
      <c r="I14" s="149">
        <f>SUM('Betriebliche Kosten 1. Jahr'!J3:J5)</f>
        <v>0</v>
      </c>
      <c r="J14" s="149">
        <f>SUM('Betriebliche Kosten 1. Jahr'!K3:K5)</f>
        <v>0</v>
      </c>
      <c r="K14" s="149">
        <f>SUM('Betriebliche Kosten 1. Jahr'!L3:L5)</f>
        <v>0</v>
      </c>
      <c r="L14" s="149">
        <f>SUM('Betriebliche Kosten 1. Jahr'!M3:M5)</f>
        <v>0</v>
      </c>
      <c r="M14" s="149">
        <f>SUM('Betriebliche Kosten 1. Jahr'!N3:N5)</f>
        <v>0</v>
      </c>
      <c r="N14" s="149">
        <f t="shared" si="2"/>
        <v>0</v>
      </c>
      <c r="R14" s="71"/>
      <c r="S14" s="71"/>
    </row>
    <row r="15" spans="1:19" ht="23.25" customHeight="1">
      <c r="A15" s="30" t="s">
        <v>146</v>
      </c>
      <c r="B15" s="148">
        <f>SUM('Betriebliche Kosten 1. Jahr'!C23:C27)</f>
        <v>0</v>
      </c>
      <c r="C15" s="149">
        <f>SUM('Betriebliche Kosten 1. Jahr'!D23:D27)</f>
        <v>0</v>
      </c>
      <c r="D15" s="149">
        <f>SUM('Betriebliche Kosten 1. Jahr'!E23:E27)</f>
        <v>0</v>
      </c>
      <c r="E15" s="149">
        <f>SUM('Betriebliche Kosten 1. Jahr'!F23:F27)</f>
        <v>0</v>
      </c>
      <c r="F15" s="149">
        <f>SUM('Betriebliche Kosten 1. Jahr'!G23:G27)</f>
        <v>0</v>
      </c>
      <c r="G15" s="149">
        <f>SUM('Betriebliche Kosten 1. Jahr'!H23:H27)</f>
        <v>0</v>
      </c>
      <c r="H15" s="149">
        <f>SUM('Betriebliche Kosten 1. Jahr'!I23:I27)</f>
        <v>0</v>
      </c>
      <c r="I15" s="149">
        <f>SUM('Betriebliche Kosten 1. Jahr'!J23:J27)</f>
        <v>0</v>
      </c>
      <c r="J15" s="149">
        <f>SUM('Betriebliche Kosten 1. Jahr'!K23:K27)</f>
        <v>0</v>
      </c>
      <c r="K15" s="149">
        <f>SUM('Betriebliche Kosten 1. Jahr'!L23:L27)</f>
        <v>0</v>
      </c>
      <c r="L15" s="149">
        <f>SUM('Betriebliche Kosten 1. Jahr'!M23:M27)</f>
        <v>0</v>
      </c>
      <c r="M15" s="149">
        <f>SUM('Betriebliche Kosten 1. Jahr'!N23:N27)</f>
        <v>0</v>
      </c>
      <c r="N15" s="149">
        <f t="shared" si="2"/>
        <v>0</v>
      </c>
      <c r="R15" s="71"/>
      <c r="S15" s="71"/>
    </row>
    <row r="16" spans="1:19" ht="23.25" customHeight="1">
      <c r="A16" s="30" t="s">
        <v>147</v>
      </c>
      <c r="B16" s="148">
        <f>SUM('Betriebliche Kosten 1. Jahr'!C6:C19)</f>
        <v>0</v>
      </c>
      <c r="C16" s="149">
        <f>SUM('Betriebliche Kosten 1. Jahr'!D6:D19)</f>
        <v>0</v>
      </c>
      <c r="D16" s="149">
        <f>SUM('Betriebliche Kosten 1. Jahr'!E6:E19)</f>
        <v>0</v>
      </c>
      <c r="E16" s="149">
        <f>SUM('Betriebliche Kosten 1. Jahr'!F6:F19)</f>
        <v>0</v>
      </c>
      <c r="F16" s="149">
        <f>SUM('Betriebliche Kosten 1. Jahr'!G6:G19)</f>
        <v>0</v>
      </c>
      <c r="G16" s="149">
        <f>SUM('Betriebliche Kosten 1. Jahr'!H6:H19)</f>
        <v>0</v>
      </c>
      <c r="H16" s="149">
        <f>SUM('Betriebliche Kosten 1. Jahr'!I6:I19)</f>
        <v>0</v>
      </c>
      <c r="I16" s="149">
        <f>SUM('Betriebliche Kosten 1. Jahr'!J6:J19)</f>
        <v>0</v>
      </c>
      <c r="J16" s="149">
        <f>SUM('Betriebliche Kosten 1. Jahr'!K6:K19)</f>
        <v>0</v>
      </c>
      <c r="K16" s="149">
        <f>SUM('Betriebliche Kosten 1. Jahr'!L6:L19)</f>
        <v>0</v>
      </c>
      <c r="L16" s="149">
        <f>SUM('Betriebliche Kosten 1. Jahr'!M6:M19)</f>
        <v>0</v>
      </c>
      <c r="M16" s="149">
        <f>SUM('Betriebliche Kosten 1. Jahr'!N6:N19)</f>
        <v>0</v>
      </c>
      <c r="N16" s="149">
        <f t="shared" si="2"/>
        <v>0</v>
      </c>
      <c r="R16" s="71"/>
      <c r="S16" s="71"/>
    </row>
    <row r="17" spans="1:19" ht="23.25" customHeight="1">
      <c r="A17" s="30" t="s">
        <v>160</v>
      </c>
      <c r="B17" s="148">
        <f>SUM('Investitionen-Finanzierung'!F42)</f>
        <v>0</v>
      </c>
      <c r="C17" s="149">
        <f>SUM('Investitionen-Finanzierung'!F42)</f>
        <v>0</v>
      </c>
      <c r="D17" s="149">
        <f>SUM('Investitionen-Finanzierung'!F42)</f>
        <v>0</v>
      </c>
      <c r="E17" s="149">
        <f>SUM('Investitionen-Finanzierung'!F42)</f>
        <v>0</v>
      </c>
      <c r="F17" s="149">
        <f>SUM('Investitionen-Finanzierung'!F42)</f>
        <v>0</v>
      </c>
      <c r="G17" s="149">
        <f>SUM('Investitionen-Finanzierung'!F42)</f>
        <v>0</v>
      </c>
      <c r="H17" s="149">
        <f>SUM('Investitionen-Finanzierung'!F42)</f>
        <v>0</v>
      </c>
      <c r="I17" s="149">
        <f>SUM('Investitionen-Finanzierung'!F42)</f>
        <v>0</v>
      </c>
      <c r="J17" s="149">
        <f>SUM('Investitionen-Finanzierung'!F42)</f>
        <v>0</v>
      </c>
      <c r="K17" s="149">
        <f>SUM('Investitionen-Finanzierung'!F42)</f>
        <v>0</v>
      </c>
      <c r="L17" s="149">
        <f>SUM('Investitionen-Finanzierung'!F42)</f>
        <v>0</v>
      </c>
      <c r="M17" s="149">
        <f>SUM('Investitionen-Finanzierung'!F42)</f>
        <v>0</v>
      </c>
      <c r="N17" s="149">
        <f t="shared" si="2"/>
        <v>0</v>
      </c>
      <c r="R17" s="71"/>
      <c r="S17" s="71"/>
    </row>
    <row r="18" spans="1:19" ht="23.25" customHeight="1">
      <c r="A18" s="30" t="s">
        <v>150</v>
      </c>
      <c r="B18" s="148">
        <f>SUM('Betriebliche Kosten 1. Jahr'!C22)</f>
        <v>0</v>
      </c>
      <c r="C18" s="149">
        <f>SUM('Betriebliche Kosten 1. Jahr'!D22)</f>
        <v>0</v>
      </c>
      <c r="D18" s="149">
        <f>SUM('Betriebliche Kosten 1. Jahr'!E22)</f>
        <v>0</v>
      </c>
      <c r="E18" s="149">
        <f>SUM('Betriebliche Kosten 1. Jahr'!F22)</f>
        <v>0</v>
      </c>
      <c r="F18" s="149">
        <f>SUM('Betriebliche Kosten 1. Jahr'!G22)</f>
        <v>0</v>
      </c>
      <c r="G18" s="149">
        <f>SUM('Betriebliche Kosten 1. Jahr'!H22)</f>
        <v>0</v>
      </c>
      <c r="H18" s="149">
        <f>SUM('Betriebliche Kosten 1. Jahr'!I22)</f>
        <v>0</v>
      </c>
      <c r="I18" s="149">
        <f>SUM('Betriebliche Kosten 1. Jahr'!J22)</f>
        <v>0</v>
      </c>
      <c r="J18" s="149">
        <f>SUM('Betriebliche Kosten 1. Jahr'!K22)</f>
        <v>0</v>
      </c>
      <c r="K18" s="149">
        <f>SUM('Betriebliche Kosten 1. Jahr'!L22)</f>
        <v>0</v>
      </c>
      <c r="L18" s="149">
        <f>SUM('Betriebliche Kosten 1. Jahr'!M22)</f>
        <v>0</v>
      </c>
      <c r="M18" s="149">
        <f>SUM('Betriebliche Kosten 1. Jahr'!N22)</f>
        <v>0</v>
      </c>
      <c r="N18" s="149">
        <f t="shared" si="2"/>
        <v>0</v>
      </c>
      <c r="R18" s="71"/>
      <c r="S18" s="71"/>
    </row>
    <row r="19" spans="1:19" ht="23.25" customHeight="1">
      <c r="A19" s="30" t="s">
        <v>171</v>
      </c>
      <c r="B19" s="148">
        <f>SUM(B12+B13+B14+B16)*Deckblatt!C18</f>
        <v>0</v>
      </c>
      <c r="C19" s="148">
        <f>SUM(C12+C13+C14+C16)*Deckblatt!C18</f>
        <v>0</v>
      </c>
      <c r="D19" s="148">
        <f>SUM(D12+D13+D14+D16)*Deckblatt!C18</f>
        <v>0</v>
      </c>
      <c r="E19" s="148">
        <f>SUM(E12+E13+E14+E16)*Deckblatt!C18</f>
        <v>0</v>
      </c>
      <c r="F19" s="148">
        <f>SUM(F12+F13+F14+F16)*Deckblatt!C18</f>
        <v>0</v>
      </c>
      <c r="G19" s="148">
        <f>SUM(G12+G13+G14+G16)*Deckblatt!C18</f>
        <v>0</v>
      </c>
      <c r="H19" s="148">
        <f>SUM(H12+H13+H14+H16)*Deckblatt!C18</f>
        <v>0</v>
      </c>
      <c r="I19" s="148">
        <f>SUM(I12+I13+I14+I16)*Deckblatt!C18</f>
        <v>0</v>
      </c>
      <c r="J19" s="148">
        <f>SUM(J12+J13+J14+J16)*Deckblatt!C18</f>
        <v>0</v>
      </c>
      <c r="K19" s="148">
        <f>SUM(K12+K13+K14+K16)*Deckblatt!C18</f>
        <v>0</v>
      </c>
      <c r="L19" s="148">
        <f>SUM(L12+L13+L14+L16)*Deckblatt!C18</f>
        <v>0</v>
      </c>
      <c r="M19" s="148">
        <f>SUM(M12+M13+M14+M16)*Deckblatt!C18</f>
        <v>0</v>
      </c>
      <c r="N19" s="149">
        <f t="shared" si="2"/>
        <v>0</v>
      </c>
      <c r="R19" s="71"/>
      <c r="S19" s="71"/>
    </row>
    <row r="20" spans="1:19" ht="23.25" customHeight="1">
      <c r="A20" s="30" t="s">
        <v>161</v>
      </c>
      <c r="B20" s="148"/>
      <c r="C20" s="149">
        <f>SUM(B9-B19)</f>
        <v>0</v>
      </c>
      <c r="D20" s="149">
        <f>SUM(C9-C19)</f>
        <v>0</v>
      </c>
      <c r="E20" s="149">
        <f>SUM(D9-D19)</f>
        <v>0</v>
      </c>
      <c r="F20" s="149">
        <f aca="true" t="shared" si="3" ref="F20:M20">SUM(E9-E19)</f>
        <v>0</v>
      </c>
      <c r="G20" s="149">
        <f t="shared" si="3"/>
        <v>0</v>
      </c>
      <c r="H20" s="149">
        <f t="shared" si="3"/>
        <v>0</v>
      </c>
      <c r="I20" s="149">
        <f t="shared" si="3"/>
        <v>0</v>
      </c>
      <c r="J20" s="149">
        <f t="shared" si="3"/>
        <v>0</v>
      </c>
      <c r="K20" s="149">
        <f t="shared" si="3"/>
        <v>0</v>
      </c>
      <c r="L20" s="149">
        <f t="shared" si="3"/>
        <v>0</v>
      </c>
      <c r="M20" s="149">
        <f t="shared" si="3"/>
        <v>0</v>
      </c>
      <c r="N20" s="149">
        <f t="shared" si="2"/>
        <v>0</v>
      </c>
      <c r="R20" s="71"/>
      <c r="S20" s="71"/>
    </row>
    <row r="21" spans="1:19" ht="23.25" customHeight="1" thickBot="1">
      <c r="A21" s="22" t="s">
        <v>162</v>
      </c>
      <c r="B21" s="153">
        <f>SUM('Privater Bedarf'!B40)</f>
        <v>0</v>
      </c>
      <c r="C21" s="171">
        <f>SUM('Privater Bedarf'!B40)</f>
        <v>0</v>
      </c>
      <c r="D21" s="171">
        <f>SUM('Privater Bedarf'!B40)</f>
        <v>0</v>
      </c>
      <c r="E21" s="154">
        <f>SUM('Privater Bedarf'!B40)</f>
        <v>0</v>
      </c>
      <c r="F21" s="154">
        <f>SUM('Privater Bedarf'!B40)</f>
        <v>0</v>
      </c>
      <c r="G21" s="154">
        <f>SUM('Privater Bedarf'!B40)</f>
        <v>0</v>
      </c>
      <c r="H21" s="154">
        <f>SUM('Privater Bedarf'!B40)</f>
        <v>0</v>
      </c>
      <c r="I21" s="154">
        <f>SUM('Privater Bedarf'!B40)</f>
        <v>0</v>
      </c>
      <c r="J21" s="154">
        <f>SUM('Privater Bedarf'!B40)</f>
        <v>0</v>
      </c>
      <c r="K21" s="154">
        <f>SUM('Privater Bedarf'!B40)</f>
        <v>0</v>
      </c>
      <c r="L21" s="154">
        <f>SUM('Privater Bedarf'!B40)</f>
        <v>0</v>
      </c>
      <c r="M21" s="154">
        <f>SUM('Privater Bedarf'!B40)</f>
        <v>0</v>
      </c>
      <c r="N21" s="154">
        <f t="shared" si="2"/>
        <v>0</v>
      </c>
      <c r="R21" s="71"/>
      <c r="S21" s="71"/>
    </row>
    <row r="22" spans="1:19" ht="23.25" customHeight="1" thickBot="1" thickTop="1">
      <c r="A22" s="231" t="s">
        <v>163</v>
      </c>
      <c r="B22" s="235">
        <f aca="true" t="shared" si="4" ref="B22:M22">SUM(B12:B21)</f>
        <v>0</v>
      </c>
      <c r="C22" s="233">
        <f t="shared" si="4"/>
        <v>0</v>
      </c>
      <c r="D22" s="229">
        <f t="shared" si="4"/>
        <v>0</v>
      </c>
      <c r="E22" s="233">
        <f t="shared" si="4"/>
        <v>0</v>
      </c>
      <c r="F22" s="233">
        <f t="shared" si="4"/>
        <v>0</v>
      </c>
      <c r="G22" s="233">
        <f t="shared" si="4"/>
        <v>0</v>
      </c>
      <c r="H22" s="233">
        <f t="shared" si="4"/>
        <v>0</v>
      </c>
      <c r="I22" s="233">
        <f t="shared" si="4"/>
        <v>0</v>
      </c>
      <c r="J22" s="233">
        <f t="shared" si="4"/>
        <v>0</v>
      </c>
      <c r="K22" s="233">
        <f t="shared" si="4"/>
        <v>0</v>
      </c>
      <c r="L22" s="233">
        <f t="shared" si="4"/>
        <v>0</v>
      </c>
      <c r="M22" s="233">
        <f t="shared" si="4"/>
        <v>0</v>
      </c>
      <c r="N22" s="232">
        <f t="shared" si="2"/>
        <v>0</v>
      </c>
      <c r="R22" s="71"/>
      <c r="S22" s="71"/>
    </row>
    <row r="23" spans="1:19" ht="23.25" customHeight="1" thickBot="1" thickTop="1">
      <c r="A23" s="22"/>
      <c r="B23" s="51"/>
      <c r="C23" s="51"/>
      <c r="D23" s="51"/>
      <c r="E23" s="51"/>
      <c r="F23" s="51"/>
      <c r="G23" s="51"/>
      <c r="H23" s="51"/>
      <c r="I23" s="51"/>
      <c r="J23" s="51"/>
      <c r="K23" s="51"/>
      <c r="L23" s="51"/>
      <c r="M23" s="51"/>
      <c r="N23" s="156"/>
      <c r="R23" s="71"/>
      <c r="S23" s="71"/>
    </row>
    <row r="24" spans="1:19" ht="23.25" customHeight="1" thickTop="1">
      <c r="A24" s="22" t="s">
        <v>164</v>
      </c>
      <c r="B24" s="146">
        <f aca="true" t="shared" si="5" ref="B24:M24">SUM(B10-B22)</f>
        <v>0</v>
      </c>
      <c r="C24" s="147">
        <f t="shared" si="5"/>
        <v>0</v>
      </c>
      <c r="D24" s="147">
        <f t="shared" si="5"/>
        <v>0</v>
      </c>
      <c r="E24" s="147">
        <f t="shared" si="5"/>
        <v>0</v>
      </c>
      <c r="F24" s="147">
        <f t="shared" si="5"/>
        <v>0</v>
      </c>
      <c r="G24" s="147">
        <f t="shared" si="5"/>
        <v>0</v>
      </c>
      <c r="H24" s="147">
        <f t="shared" si="5"/>
        <v>0</v>
      </c>
      <c r="I24" s="147">
        <f t="shared" si="5"/>
        <v>0</v>
      </c>
      <c r="J24" s="147">
        <f t="shared" si="5"/>
        <v>0</v>
      </c>
      <c r="K24" s="147">
        <f t="shared" si="5"/>
        <v>0</v>
      </c>
      <c r="L24" s="147">
        <f t="shared" si="5"/>
        <v>0</v>
      </c>
      <c r="M24" s="147">
        <f t="shared" si="5"/>
        <v>0</v>
      </c>
      <c r="N24" s="157">
        <f>SUM(B24:M24)</f>
        <v>0</v>
      </c>
      <c r="R24" s="71"/>
      <c r="S24" s="71"/>
    </row>
    <row r="25" spans="1:19" ht="23.25" customHeight="1">
      <c r="A25" s="158" t="s">
        <v>165</v>
      </c>
      <c r="B25" s="159">
        <f>SUM(B24)</f>
        <v>0</v>
      </c>
      <c r="C25" s="160">
        <f aca="true" t="shared" si="6" ref="C25:M25">B25+C24</f>
        <v>0</v>
      </c>
      <c r="D25" s="160">
        <f t="shared" si="6"/>
        <v>0</v>
      </c>
      <c r="E25" s="160">
        <f t="shared" si="6"/>
        <v>0</v>
      </c>
      <c r="F25" s="160">
        <f t="shared" si="6"/>
        <v>0</v>
      </c>
      <c r="G25" s="160">
        <f t="shared" si="6"/>
        <v>0</v>
      </c>
      <c r="H25" s="160">
        <f t="shared" si="6"/>
        <v>0</v>
      </c>
      <c r="I25" s="160">
        <f t="shared" si="6"/>
        <v>0</v>
      </c>
      <c r="J25" s="160">
        <f t="shared" si="6"/>
        <v>0</v>
      </c>
      <c r="K25" s="160">
        <f t="shared" si="6"/>
        <v>0</v>
      </c>
      <c r="L25" s="160">
        <f t="shared" si="6"/>
        <v>0</v>
      </c>
      <c r="M25" s="160">
        <f t="shared" si="6"/>
        <v>0</v>
      </c>
      <c r="N25" s="160">
        <f>SUM(M25)</f>
        <v>0</v>
      </c>
      <c r="R25" s="71"/>
      <c r="S25" s="71"/>
    </row>
    <row r="26" spans="2:18" ht="23.25" customHeight="1">
      <c r="B26" s="71"/>
      <c r="C26" s="71"/>
      <c r="D26" s="71"/>
      <c r="E26" s="71"/>
      <c r="F26" s="71"/>
      <c r="G26" s="71"/>
      <c r="H26" s="71"/>
      <c r="I26" s="71"/>
      <c r="J26" s="71"/>
      <c r="K26" s="71"/>
      <c r="L26" s="71"/>
      <c r="M26" s="71"/>
      <c r="N26" s="71"/>
      <c r="O26" s="71"/>
      <c r="P26" s="71"/>
      <c r="Q26" s="71"/>
      <c r="R26" s="71"/>
    </row>
    <row r="27" spans="1:18" ht="23.25" customHeight="1">
      <c r="A27" s="140">
        <f>Deckblatt!C10</f>
        <v>0</v>
      </c>
      <c r="B27" s="71"/>
      <c r="C27" s="71"/>
      <c r="D27" s="71"/>
      <c r="E27" s="71"/>
      <c r="F27" s="71"/>
      <c r="G27" s="71"/>
      <c r="H27" s="71"/>
      <c r="I27" s="71"/>
      <c r="J27" s="71"/>
      <c r="K27" s="71"/>
      <c r="L27" s="71"/>
      <c r="M27" s="71"/>
      <c r="N27" s="71"/>
      <c r="O27" s="71"/>
      <c r="P27" s="71"/>
      <c r="Q27" s="71"/>
      <c r="R27" s="71"/>
    </row>
    <row r="28" spans="2:18" ht="23.25" customHeight="1">
      <c r="B28" s="71"/>
      <c r="C28" s="71"/>
      <c r="D28" s="71"/>
      <c r="E28" s="71"/>
      <c r="F28" s="71"/>
      <c r="G28" s="71"/>
      <c r="H28" s="71"/>
      <c r="I28" s="71"/>
      <c r="J28" s="71"/>
      <c r="K28" s="71"/>
      <c r="L28" s="71"/>
      <c r="M28" s="71"/>
      <c r="N28" s="71"/>
      <c r="O28" s="71"/>
      <c r="P28" s="71"/>
      <c r="Q28" s="71"/>
      <c r="R28" s="71"/>
    </row>
    <row r="29" spans="1:18" ht="23.25" customHeight="1">
      <c r="A29" s="169" t="s">
        <v>151</v>
      </c>
      <c r="B29" s="71"/>
      <c r="C29" s="71"/>
      <c r="D29" s="71"/>
      <c r="E29" s="71"/>
      <c r="F29" s="71"/>
      <c r="G29" s="71"/>
      <c r="H29" s="71"/>
      <c r="I29" s="71"/>
      <c r="J29" s="71"/>
      <c r="K29" s="71"/>
      <c r="L29" s="71"/>
      <c r="M29" s="71"/>
      <c r="N29" s="71"/>
      <c r="O29" s="71"/>
      <c r="P29" s="71"/>
      <c r="Q29" s="71"/>
      <c r="R29" s="71"/>
    </row>
    <row r="30" spans="1:18" ht="23.25" customHeight="1">
      <c r="A30" s="204" t="str">
        <f>CONCATENATE(TEXT(Deckblatt!C14,"MM.JJJJ"),"-",TEXT(_XLL.EDATUM(Deckblatt!C14,35),"MM.JJJJ"))</f>
        <v>01.2017-12.2019</v>
      </c>
      <c r="B30" s="71"/>
      <c r="C30" s="76" t="str">
        <f>CONCATENATE("1. Jahr (",TEXT(Deckblatt!C14,"MM.JJJJ")," - ",TEXT(_XLL.EDATUM(Deckblatt!C14,11),"MM.JJJJ"),")")</f>
        <v>1. Jahr (01.2017 - 12.2017)</v>
      </c>
      <c r="D30" s="71"/>
      <c r="E30" s="183" t="str">
        <f>CONCATENATE("2. Jahr (",TEXT(_XLL.EDATUM(Deckblatt!C14,12),"MM.JJJJ")," - ",TEXT(_XLL.EDATUM(Deckblatt!C14,23),"MM.JJJJ"),")")</f>
        <v>2. Jahr (01.2018 - 12.2018)</v>
      </c>
      <c r="G30" s="183" t="str">
        <f>CONCATENATE("3. Jahr (",TEXT(_XLL.EDATUM(Deckblatt!C14,24),"MM.JJJJ")," - ",TEXT(_XLL.EDATUM(Deckblatt!C14,35),"MM.JJJJ"),")")</f>
        <v>3. Jahr (01.2019 - 12.2019)</v>
      </c>
      <c r="H30" s="71"/>
      <c r="I30" s="71"/>
      <c r="J30" s="71"/>
      <c r="K30" s="71"/>
      <c r="L30" s="71"/>
      <c r="M30" s="71"/>
      <c r="N30" s="71"/>
      <c r="O30" s="71"/>
      <c r="P30" s="71"/>
      <c r="Q30" s="71"/>
      <c r="R30" s="71"/>
    </row>
    <row r="31" spans="1:18" ht="23.25" customHeight="1">
      <c r="A31" s="144" t="s">
        <v>152</v>
      </c>
      <c r="B31" s="71"/>
      <c r="C31" s="71"/>
      <c r="D31" s="71"/>
      <c r="E31" s="71"/>
      <c r="G31" s="71"/>
      <c r="H31" s="71"/>
      <c r="I31" s="71"/>
      <c r="J31" s="71"/>
      <c r="K31" s="71"/>
      <c r="L31" s="71"/>
      <c r="M31" s="71"/>
      <c r="N31" s="71"/>
      <c r="O31" s="71"/>
      <c r="P31" s="71"/>
      <c r="Q31" s="71"/>
      <c r="R31" s="71"/>
    </row>
    <row r="32" spans="1:18" ht="23.25" customHeight="1">
      <c r="A32" s="245" t="s">
        <v>153</v>
      </c>
      <c r="B32" s="246"/>
      <c r="C32" s="149">
        <f>SUM(B5:M5)</f>
        <v>0</v>
      </c>
      <c r="D32" s="71"/>
      <c r="E32" s="303">
        <f>SUM('Investitionen-Finanzierung'!B45)</f>
        <v>0</v>
      </c>
      <c r="G32" s="304">
        <f>SUM('Investitionen-Finanzierung'!B53)</f>
        <v>0</v>
      </c>
      <c r="H32" s="71"/>
      <c r="I32" s="71"/>
      <c r="J32" s="71"/>
      <c r="K32" s="71"/>
      <c r="L32" s="71"/>
      <c r="M32" s="71"/>
      <c r="N32" s="71"/>
      <c r="O32" s="71"/>
      <c r="P32" s="71"/>
      <c r="Q32" s="71"/>
      <c r="R32" s="71"/>
    </row>
    <row r="33" spans="1:18" ht="23.25" customHeight="1">
      <c r="A33" s="245" t="s">
        <v>154</v>
      </c>
      <c r="B33" s="246"/>
      <c r="C33" s="147">
        <f>SUM(B6:M6)</f>
        <v>0</v>
      </c>
      <c r="D33" s="71"/>
      <c r="E33" s="303">
        <f>SUM('Investitionen-Finanzierung'!B46:B49)</f>
        <v>0</v>
      </c>
      <c r="G33" s="304">
        <f>SUM('Investitionen-Finanzierung'!B54:B57)</f>
        <v>0</v>
      </c>
      <c r="H33" s="71"/>
      <c r="I33" s="71"/>
      <c r="J33" s="71"/>
      <c r="K33" s="71"/>
      <c r="L33" s="71"/>
      <c r="M33" s="71"/>
      <c r="N33" s="71"/>
      <c r="O33" s="71"/>
      <c r="P33" s="71"/>
      <c r="Q33" s="71"/>
      <c r="R33" s="71"/>
    </row>
    <row r="34" spans="1:18" ht="23.25" customHeight="1">
      <c r="A34" s="245" t="s">
        <v>155</v>
      </c>
      <c r="B34" s="246"/>
      <c r="C34" s="147">
        <f>SUM(B7:M7)</f>
        <v>0</v>
      </c>
      <c r="D34" s="71"/>
      <c r="E34" s="149">
        <f>IF(C34,"300,00€",0)*3</f>
        <v>0</v>
      </c>
      <c r="G34" s="227"/>
      <c r="H34" s="71"/>
      <c r="I34" s="71"/>
      <c r="J34" s="71"/>
      <c r="K34" s="71"/>
      <c r="L34" s="71"/>
      <c r="M34" s="71"/>
      <c r="N34" s="71"/>
      <c r="O34" s="71"/>
      <c r="P34" s="71"/>
      <c r="Q34" s="71"/>
      <c r="R34" s="71"/>
    </row>
    <row r="35" spans="1:18" ht="23.25" customHeight="1">
      <c r="A35" s="247" t="s">
        <v>143</v>
      </c>
      <c r="B35" s="246"/>
      <c r="C35" s="147">
        <f>SUM(B8:M8)</f>
        <v>0</v>
      </c>
      <c r="D35" s="71"/>
      <c r="E35" s="149">
        <f>SUM(Umsatzplanung!K41)</f>
        <v>0</v>
      </c>
      <c r="G35" s="227">
        <f>SUM(Umsatzplanung!X41)</f>
        <v>0</v>
      </c>
      <c r="H35" s="71"/>
      <c r="I35" s="71"/>
      <c r="J35" s="71"/>
      <c r="K35" s="71"/>
      <c r="L35" s="71"/>
      <c r="M35" s="71"/>
      <c r="N35" s="71"/>
      <c r="O35" s="71"/>
      <c r="P35" s="71"/>
      <c r="Q35" s="71"/>
      <c r="R35" s="71"/>
    </row>
    <row r="36" spans="1:18" ht="23.25" customHeight="1" thickBot="1">
      <c r="A36" s="247" t="s">
        <v>170</v>
      </c>
      <c r="B36" s="248"/>
      <c r="C36" s="170">
        <f>SUM(N8*Deckblatt!C18)</f>
        <v>0</v>
      </c>
      <c r="D36" s="225"/>
      <c r="E36" s="170">
        <f>SUM(E35*Deckblatt!C18)</f>
        <v>0</v>
      </c>
      <c r="F36" s="226"/>
      <c r="G36" s="228">
        <f>SUM(G35*Deckblatt!C18)</f>
        <v>0</v>
      </c>
      <c r="H36" s="78"/>
      <c r="I36" s="71"/>
      <c r="J36" s="71"/>
      <c r="K36" s="71"/>
      <c r="L36" s="71"/>
      <c r="M36" s="71"/>
      <c r="N36" s="71"/>
      <c r="O36" s="71"/>
      <c r="P36" s="71"/>
      <c r="Q36" s="71"/>
      <c r="R36" s="71"/>
    </row>
    <row r="37" spans="1:18" ht="23.25" customHeight="1" thickBot="1" thickTop="1">
      <c r="A37" s="220" t="s">
        <v>156</v>
      </c>
      <c r="B37" s="246"/>
      <c r="C37" s="229">
        <f>SUM(B10:M10)</f>
        <v>0</v>
      </c>
      <c r="D37" s="71"/>
      <c r="E37" s="229">
        <f>SUM(E32:E36)</f>
        <v>0</v>
      </c>
      <c r="G37" s="230">
        <f>SUM(G32:G36)</f>
        <v>0</v>
      </c>
      <c r="H37" s="71"/>
      <c r="I37" s="71"/>
      <c r="J37" s="71"/>
      <c r="K37" s="71"/>
      <c r="L37" s="71"/>
      <c r="M37" s="71"/>
      <c r="N37" s="71"/>
      <c r="O37" s="71"/>
      <c r="P37" s="71"/>
      <c r="Q37" s="71"/>
      <c r="R37" s="71"/>
    </row>
    <row r="38" spans="1:18" ht="23.25" customHeight="1" thickTop="1">
      <c r="A38" s="169" t="s">
        <v>157</v>
      </c>
      <c r="B38" s="246"/>
      <c r="C38" s="33"/>
      <c r="D38" s="71"/>
      <c r="E38" s="33"/>
      <c r="G38" s="33"/>
      <c r="H38" s="71"/>
      <c r="I38" s="71"/>
      <c r="J38" s="71"/>
      <c r="K38" s="71"/>
      <c r="L38" s="71"/>
      <c r="M38" s="71"/>
      <c r="N38" s="71"/>
      <c r="O38" s="71"/>
      <c r="P38" s="71"/>
      <c r="Q38" s="71"/>
      <c r="R38" s="71"/>
    </row>
    <row r="39" spans="1:18" ht="23.25" customHeight="1">
      <c r="A39" s="245" t="s">
        <v>158</v>
      </c>
      <c r="B39" s="246"/>
      <c r="C39" s="149">
        <f>SUM(B12:M12)</f>
        <v>0</v>
      </c>
      <c r="D39" s="71"/>
      <c r="E39" s="149">
        <f>SUM('Investitionen-Finanzierung'!C18)</f>
        <v>0</v>
      </c>
      <c r="G39" s="149">
        <f>SUM('Investitionen-Finanzierung'!D18)</f>
        <v>0</v>
      </c>
      <c r="H39" s="71"/>
      <c r="I39" s="71"/>
      <c r="J39" s="71"/>
      <c r="K39" s="71"/>
      <c r="L39" s="71"/>
      <c r="M39" s="71"/>
      <c r="N39" s="71"/>
      <c r="O39" s="71"/>
      <c r="P39" s="71"/>
      <c r="Q39" s="71"/>
      <c r="R39" s="71"/>
    </row>
    <row r="40" spans="1:18" ht="23.25" customHeight="1">
      <c r="A40" s="245" t="s">
        <v>159</v>
      </c>
      <c r="B40" s="246"/>
      <c r="C40" s="147">
        <f aca="true" t="shared" si="7" ref="C40:C45">SUM(B13:M13)</f>
        <v>0</v>
      </c>
      <c r="D40" s="71"/>
      <c r="E40" s="149"/>
      <c r="G40" s="149"/>
      <c r="H40" s="71"/>
      <c r="I40" s="71"/>
      <c r="J40" s="71"/>
      <c r="K40" s="71"/>
      <c r="L40" s="71"/>
      <c r="M40" s="71"/>
      <c r="N40" s="71"/>
      <c r="O40" s="71"/>
      <c r="P40" s="71"/>
      <c r="Q40" s="71"/>
      <c r="R40" s="71"/>
    </row>
    <row r="41" spans="1:18" ht="23.25" customHeight="1">
      <c r="A41" s="245" t="s">
        <v>144</v>
      </c>
      <c r="B41" s="246"/>
      <c r="C41" s="147">
        <f t="shared" si="7"/>
        <v>0</v>
      </c>
      <c r="D41" s="71"/>
      <c r="E41" s="149">
        <f>SUM('Auswertung Kosten'!C8)</f>
        <v>0</v>
      </c>
      <c r="G41" s="149">
        <f>SUM('Auswertung Kosten'!D8)</f>
        <v>0</v>
      </c>
      <c r="H41" s="71"/>
      <c r="I41" s="71"/>
      <c r="J41" s="71"/>
      <c r="K41" s="71"/>
      <c r="L41" s="71"/>
      <c r="M41" s="71"/>
      <c r="N41" s="71"/>
      <c r="O41" s="71"/>
      <c r="P41" s="71"/>
      <c r="Q41" s="71"/>
      <c r="R41" s="71"/>
    </row>
    <row r="42" spans="1:18" ht="23.25" customHeight="1">
      <c r="A42" s="245" t="s">
        <v>146</v>
      </c>
      <c r="B42" s="246"/>
      <c r="C42" s="147">
        <f t="shared" si="7"/>
        <v>0</v>
      </c>
      <c r="D42" s="71"/>
      <c r="E42" s="149">
        <f>SUM('Auswertung Kosten'!C14)</f>
        <v>0</v>
      </c>
      <c r="G42" s="149">
        <f>SUM('Auswertung Kosten'!D14)</f>
        <v>0</v>
      </c>
      <c r="H42" s="71"/>
      <c r="I42" s="71"/>
      <c r="J42" s="71"/>
      <c r="K42" s="71"/>
      <c r="L42" s="71"/>
      <c r="M42" s="71"/>
      <c r="N42" s="71"/>
      <c r="O42" s="71"/>
      <c r="P42" s="71"/>
      <c r="Q42" s="71"/>
      <c r="R42" s="71"/>
    </row>
    <row r="43" spans="1:18" ht="23.25" customHeight="1">
      <c r="A43" s="245" t="s">
        <v>147</v>
      </c>
      <c r="B43" s="246"/>
      <c r="C43" s="147">
        <f t="shared" si="7"/>
        <v>0</v>
      </c>
      <c r="D43" s="71"/>
      <c r="E43" s="149">
        <f>SUM('Auswertung Kosten'!C25)</f>
        <v>0</v>
      </c>
      <c r="G43" s="149">
        <f>SUM('Auswertung Kosten'!D25)</f>
        <v>0</v>
      </c>
      <c r="H43" s="71"/>
      <c r="I43" s="71"/>
      <c r="J43" s="71"/>
      <c r="K43" s="71"/>
      <c r="L43" s="71"/>
      <c r="M43" s="71"/>
      <c r="N43" s="71"/>
      <c r="O43" s="71"/>
      <c r="P43" s="71"/>
      <c r="Q43" s="71"/>
      <c r="R43" s="71"/>
    </row>
    <row r="44" spans="1:18" ht="23.25" customHeight="1">
      <c r="A44" s="245" t="s">
        <v>160</v>
      </c>
      <c r="B44" s="246"/>
      <c r="C44" s="147">
        <f t="shared" si="7"/>
        <v>0</v>
      </c>
      <c r="D44" s="71"/>
      <c r="E44" s="149">
        <f>SUM('Investitionen-Finanzierung'!F42*12)+('Investitionen-Finanzierung'!F50*12)</f>
        <v>0</v>
      </c>
      <c r="G44" s="149">
        <f>SUM('Investitionen-Finanzierung'!F50*12)+('Investitionen-Finanzierung'!F58*12)+('Investitionen-Finanzierung'!F42*12)</f>
        <v>0</v>
      </c>
      <c r="H44" s="71"/>
      <c r="I44" s="71"/>
      <c r="J44" s="71"/>
      <c r="K44" s="71"/>
      <c r="L44" s="71"/>
      <c r="M44" s="71"/>
      <c r="N44" s="71"/>
      <c r="O44" s="71"/>
      <c r="P44" s="71"/>
      <c r="Q44" s="71"/>
      <c r="R44" s="71"/>
    </row>
    <row r="45" spans="1:18" ht="23.25" customHeight="1">
      <c r="A45" s="245" t="s">
        <v>150</v>
      </c>
      <c r="B45" s="246"/>
      <c r="C45" s="147">
        <f t="shared" si="7"/>
        <v>0</v>
      </c>
      <c r="D45" s="71"/>
      <c r="E45" s="149">
        <f>SUM('Investitionen-Finanzierung'!G42*12)+('Investitionen-Finanzierung'!E50*12)</f>
        <v>0</v>
      </c>
      <c r="G45" s="149">
        <f>SUM('Investitionen-Finanzierung'!H42*12)+('Investitionen-Finanzierung'!G50*12)+('Investitionen-Finanzierung'!E58*12)</f>
        <v>0</v>
      </c>
      <c r="H45" s="71"/>
      <c r="I45" s="71"/>
      <c r="J45" s="71"/>
      <c r="K45" s="71"/>
      <c r="L45" s="71"/>
      <c r="M45" s="71"/>
      <c r="N45" s="71"/>
      <c r="O45" s="71"/>
      <c r="P45" s="71"/>
      <c r="Q45" s="71"/>
      <c r="R45" s="71"/>
    </row>
    <row r="46" spans="1:18" ht="23.25" customHeight="1">
      <c r="A46" s="245" t="s">
        <v>171</v>
      </c>
      <c r="B46" s="248"/>
      <c r="C46" s="148">
        <f>SUM(C39+C40+C41+C43)*Deckblatt!C18</f>
        <v>0</v>
      </c>
      <c r="D46" s="224"/>
      <c r="E46" s="148">
        <f>SUM(E39+E40+E41+E43)*Deckblatt!C18</f>
        <v>0</v>
      </c>
      <c r="F46" s="223"/>
      <c r="G46" s="149">
        <f>SUM(G39+G40+G41+G43)*Deckblatt!C18</f>
        <v>0</v>
      </c>
      <c r="H46" s="78"/>
      <c r="I46" s="71"/>
      <c r="J46" s="71"/>
      <c r="K46" s="71"/>
      <c r="L46" s="71"/>
      <c r="M46" s="71"/>
      <c r="N46" s="71"/>
      <c r="O46" s="71"/>
      <c r="P46" s="71"/>
      <c r="Q46" s="71"/>
      <c r="R46" s="71"/>
    </row>
    <row r="47" spans="1:18" ht="23.25" customHeight="1">
      <c r="A47" s="245" t="s">
        <v>161</v>
      </c>
      <c r="B47" s="246"/>
      <c r="C47" s="149">
        <f>SUM(B20:M20)</f>
        <v>0</v>
      </c>
      <c r="D47" s="71"/>
      <c r="E47" s="149">
        <f>SUM(E36-E46)</f>
        <v>0</v>
      </c>
      <c r="G47" s="149">
        <f>SUM(G36-G46)</f>
        <v>0</v>
      </c>
      <c r="H47" s="78"/>
      <c r="I47" s="71"/>
      <c r="J47" s="71"/>
      <c r="K47" s="71"/>
      <c r="L47" s="71"/>
      <c r="M47" s="71"/>
      <c r="N47" s="71"/>
      <c r="O47" s="71"/>
      <c r="P47" s="71"/>
      <c r="Q47" s="71"/>
      <c r="R47" s="71"/>
    </row>
    <row r="48" spans="1:18" ht="23.25" customHeight="1">
      <c r="A48" s="247" t="s">
        <v>162</v>
      </c>
      <c r="B48" s="246"/>
      <c r="C48" s="252">
        <f>SUM(B21:M21)</f>
        <v>0</v>
      </c>
      <c r="D48" s="71"/>
      <c r="E48" s="252">
        <f>SUM('Privater Bedarf'!E40)</f>
        <v>0</v>
      </c>
      <c r="G48" s="252">
        <f>SUM('Privater Bedarf'!G40)</f>
        <v>0</v>
      </c>
      <c r="H48" s="71"/>
      <c r="I48" s="71"/>
      <c r="J48" s="71"/>
      <c r="K48" s="71"/>
      <c r="L48" s="71"/>
      <c r="M48" s="71"/>
      <c r="N48" s="71"/>
      <c r="O48" s="71"/>
      <c r="P48" s="71"/>
      <c r="Q48" s="71"/>
      <c r="R48" s="71"/>
    </row>
    <row r="49" spans="1:18" ht="23.25" customHeight="1" thickBot="1">
      <c r="A49" s="249" t="s">
        <v>163</v>
      </c>
      <c r="B49" s="246"/>
      <c r="C49" s="233">
        <f>SUM(B22:M22)</f>
        <v>0</v>
      </c>
      <c r="D49" s="71"/>
      <c r="E49" s="233">
        <f>SUM(E39:E48)</f>
        <v>0</v>
      </c>
      <c r="G49" s="233">
        <f>SUM(G39:G48)</f>
        <v>0</v>
      </c>
      <c r="H49" s="71"/>
      <c r="I49" s="71"/>
      <c r="J49" s="71"/>
      <c r="K49" s="71"/>
      <c r="L49" s="71"/>
      <c r="M49" s="71"/>
      <c r="N49" s="71"/>
      <c r="O49" s="71"/>
      <c r="P49" s="71"/>
      <c r="Q49" s="71"/>
      <c r="R49" s="71"/>
    </row>
    <row r="50" spans="1:18" ht="23.25" customHeight="1" thickTop="1">
      <c r="A50" s="247"/>
      <c r="B50" s="250"/>
      <c r="C50" s="251"/>
      <c r="D50" s="78"/>
      <c r="E50" s="33"/>
      <c r="G50" s="33"/>
      <c r="H50" s="71"/>
      <c r="I50" s="71"/>
      <c r="J50" s="71"/>
      <c r="K50" s="71"/>
      <c r="L50" s="71"/>
      <c r="M50" s="71"/>
      <c r="N50" s="71"/>
      <c r="O50" s="71"/>
      <c r="P50" s="71"/>
      <c r="Q50" s="71"/>
      <c r="R50" s="71"/>
    </row>
    <row r="51" spans="1:18" ht="23.25" customHeight="1">
      <c r="A51" s="220" t="s">
        <v>165</v>
      </c>
      <c r="B51" s="246"/>
      <c r="C51" s="253">
        <f>SUM(N25)</f>
        <v>0</v>
      </c>
      <c r="D51" s="71"/>
      <c r="E51" s="253">
        <f>SUM(E37-E49)</f>
        <v>0</v>
      </c>
      <c r="G51" s="253">
        <f>SUM(G37-G49)</f>
        <v>0</v>
      </c>
      <c r="H51" s="71"/>
      <c r="I51" s="71"/>
      <c r="J51" s="71"/>
      <c r="K51" s="71"/>
      <c r="L51" s="71"/>
      <c r="M51" s="71"/>
      <c r="N51" s="71"/>
      <c r="O51" s="71"/>
      <c r="P51" s="71"/>
      <c r="Q51" s="71"/>
      <c r="R51" s="71"/>
    </row>
    <row r="52" spans="1:18" ht="23.25" customHeight="1">
      <c r="A52" s="245"/>
      <c r="B52" s="246"/>
      <c r="C52" s="246"/>
      <c r="D52" s="246"/>
      <c r="E52" s="246"/>
      <c r="F52" s="246"/>
      <c r="G52" s="246"/>
      <c r="H52" s="71"/>
      <c r="I52" s="71"/>
      <c r="J52" s="71"/>
      <c r="K52" s="71"/>
      <c r="L52" s="71"/>
      <c r="M52" s="71"/>
      <c r="N52" s="71"/>
      <c r="O52" s="71"/>
      <c r="P52" s="71"/>
      <c r="Q52" s="71"/>
      <c r="R52" s="71"/>
    </row>
    <row r="53" spans="2:18" ht="23.25" customHeight="1">
      <c r="B53" s="71"/>
      <c r="C53" s="33"/>
      <c r="D53" s="71"/>
      <c r="E53" s="71"/>
      <c r="F53" s="71"/>
      <c r="G53" s="71"/>
      <c r="H53" s="71"/>
      <c r="I53" s="71"/>
      <c r="J53" s="71"/>
      <c r="K53" s="71"/>
      <c r="L53" s="71"/>
      <c r="M53" s="71"/>
      <c r="N53" s="71"/>
      <c r="O53" s="71"/>
      <c r="P53" s="71"/>
      <c r="Q53" s="71"/>
      <c r="R53" s="71"/>
    </row>
    <row r="54" spans="1:18" ht="23.25" customHeight="1">
      <c r="A54" s="278" t="s">
        <v>190</v>
      </c>
      <c r="B54" s="71"/>
      <c r="C54" s="71"/>
      <c r="D54" s="71"/>
      <c r="E54" s="71"/>
      <c r="F54" s="71"/>
      <c r="G54" s="71"/>
      <c r="H54" s="71"/>
      <c r="I54" s="71"/>
      <c r="J54" s="71"/>
      <c r="K54" s="71"/>
      <c r="L54" s="71"/>
      <c r="M54" s="71"/>
      <c r="N54" s="71"/>
      <c r="O54" s="71"/>
      <c r="P54" s="71"/>
      <c r="Q54" s="71"/>
      <c r="R54" s="71"/>
    </row>
    <row r="55" spans="1:18" ht="23.25" customHeight="1">
      <c r="A55" s="278" t="s">
        <v>192</v>
      </c>
      <c r="B55" s="71"/>
      <c r="C55" s="71"/>
      <c r="D55" s="71"/>
      <c r="E55" s="71"/>
      <c r="F55" s="71"/>
      <c r="G55" s="71"/>
      <c r="H55" s="71"/>
      <c r="I55" s="71"/>
      <c r="J55" s="71"/>
      <c r="K55" s="71"/>
      <c r="L55" s="71"/>
      <c r="M55" s="71"/>
      <c r="N55" s="71"/>
      <c r="O55" s="71"/>
      <c r="P55" s="71"/>
      <c r="Q55" s="71"/>
      <c r="R55" s="71"/>
    </row>
    <row r="56" spans="2:18" ht="23.25" customHeight="1">
      <c r="B56" s="71"/>
      <c r="C56" s="71"/>
      <c r="D56" s="71"/>
      <c r="E56" s="71"/>
      <c r="F56" s="71"/>
      <c r="G56" s="71"/>
      <c r="H56" s="71"/>
      <c r="I56" s="71"/>
      <c r="J56" s="71"/>
      <c r="K56" s="71"/>
      <c r="L56" s="71"/>
      <c r="M56" s="71"/>
      <c r="N56" s="71"/>
      <c r="O56" s="71"/>
      <c r="P56" s="71"/>
      <c r="Q56" s="71"/>
      <c r="R56" s="71"/>
    </row>
    <row r="57" ht="23.25" customHeight="1">
      <c r="A57" s="278" t="s">
        <v>191</v>
      </c>
    </row>
  </sheetData>
  <sheetProtection password="CF67" sheet="1" scenarios="1" selectLockedCells="1"/>
  <printOptions horizontalCentered="1" verticalCentered="1"/>
  <pageMargins left="0.35433070866141736" right="0.35433070866141736" top="0.984251968503937" bottom="1.3779527559055118" header="0.5118110236220472" footer="0.5118110236220472"/>
  <pageSetup horizontalDpi="300" verticalDpi="3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indexed="52"/>
  </sheetPr>
  <dimension ref="A1:G52"/>
  <sheetViews>
    <sheetView showGridLines="0" workbookViewId="0" topLeftCell="A5">
      <selection activeCell="D17" sqref="D17"/>
    </sheetView>
  </sheetViews>
  <sheetFormatPr defaultColWidth="11.421875" defaultRowHeight="26.25" customHeight="1"/>
  <cols>
    <col min="1" max="1" width="29.8515625" style="8" customWidth="1"/>
    <col min="2" max="2" width="11.00390625" style="9" customWidth="1"/>
    <col min="3" max="3" width="15.421875" style="9" bestFit="1" customWidth="1"/>
    <col min="4" max="4" width="17.421875" style="9" customWidth="1"/>
    <col min="5" max="5" width="15.421875" style="9" bestFit="1" customWidth="1"/>
    <col min="6" max="6" width="17.421875" style="9" customWidth="1"/>
    <col min="7" max="7" width="15.421875" style="9" bestFit="1" customWidth="1"/>
    <col min="8" max="254" width="11.57421875" style="9" customWidth="1"/>
    <col min="255" max="16384" width="11.57421875" style="10" customWidth="1"/>
  </cols>
  <sheetData>
    <row r="1" ht="26.25" customHeight="1">
      <c r="A1" s="11">
        <f>Deckblatt!C10</f>
        <v>0</v>
      </c>
    </row>
    <row r="2" spans="1:7" ht="26.25" customHeight="1">
      <c r="A2" s="191" t="str">
        <f>CONCATENATE("Privater Bedarf (",TEXT(Deckblatt!C14,"MM.JJJJ")," - ",TEXT(_XLL.EDATUM(Deckblatt!C14,35),"MM.JJJJ"),")")</f>
        <v>Privater Bedarf (01.2017 - 12.2019)</v>
      </c>
      <c r="B2" s="12" t="s">
        <v>7</v>
      </c>
      <c r="C2" s="208" t="str">
        <f>CONCATENATE(TEXT(Deckblatt!C14,"MM.JJJJ")," - ",TEXT(_XLL.EDATUM(Deckblatt!C14,11),"MM.JJJJ"))</f>
        <v>01.2017 - 12.2017</v>
      </c>
      <c r="D2" s="161" t="s">
        <v>166</v>
      </c>
      <c r="E2" s="208" t="str">
        <f>CONCATENATE(TEXT(_XLL.EDATUM(Deckblatt!C14,12),"MM.JJJJ")," - ",TEXT(_XLL.EDATUM(Deckblatt!C14,23),"MM.JJJJ"))</f>
        <v>01.2018 - 12.2018</v>
      </c>
      <c r="F2" s="161" t="s">
        <v>167</v>
      </c>
      <c r="G2" s="208" t="str">
        <f>CONCATENATE(TEXT(_XLL.EDATUM(Deckblatt!C14,24),"MM.JJJJ")," - ",TEXT(_XLL.EDATUM(Deckblatt!C14,35),"MM.JJJJ"))</f>
        <v>01.2019 - 12.2019</v>
      </c>
    </row>
    <row r="3" spans="1:7" ht="13.5" customHeight="1">
      <c r="A3" s="13"/>
      <c r="B3" s="14"/>
      <c r="C3" s="14"/>
      <c r="D3" s="14"/>
      <c r="E3" s="14"/>
      <c r="F3" s="14"/>
      <c r="G3" s="14"/>
    </row>
    <row r="4" spans="1:7" ht="18" customHeight="1">
      <c r="A4" s="191" t="s">
        <v>8</v>
      </c>
      <c r="B4" s="14"/>
      <c r="C4" s="14"/>
      <c r="D4" s="14"/>
      <c r="E4" s="14"/>
      <c r="F4" s="14"/>
      <c r="G4" s="14"/>
    </row>
    <row r="5" spans="1:7" ht="26.25" customHeight="1">
      <c r="A5" s="13" t="s">
        <v>9</v>
      </c>
      <c r="B5" s="279"/>
      <c r="C5" s="15">
        <f>SUM(B5)*12</f>
        <v>0</v>
      </c>
      <c r="D5" s="279"/>
      <c r="E5" s="15">
        <f>SUM(D5*12)+C5</f>
        <v>0</v>
      </c>
      <c r="F5" s="279"/>
      <c r="G5" s="15">
        <f>SUM(F5*12)+E5</f>
        <v>0</v>
      </c>
    </row>
    <row r="6" spans="1:7" ht="26.25" customHeight="1">
      <c r="A6" s="13" t="s">
        <v>10</v>
      </c>
      <c r="B6" s="279"/>
      <c r="C6" s="15">
        <f>SUM(B6)*12</f>
        <v>0</v>
      </c>
      <c r="D6" s="279"/>
      <c r="E6" s="15">
        <f>SUM(D6*12)+C6</f>
        <v>0</v>
      </c>
      <c r="F6" s="279"/>
      <c r="G6" s="15">
        <f>SUM(F6*12)+E6</f>
        <v>0</v>
      </c>
    </row>
    <row r="7" spans="1:7" ht="26.25" customHeight="1">
      <c r="A7" s="13" t="s">
        <v>11</v>
      </c>
      <c r="B7" s="279"/>
      <c r="C7" s="15">
        <f>SUM(B7)*12</f>
        <v>0</v>
      </c>
      <c r="D7" s="279"/>
      <c r="E7" s="15">
        <f>SUM(D7*12)+C7</f>
        <v>0</v>
      </c>
      <c r="F7" s="279"/>
      <c r="G7" s="15">
        <f>SUM(F7*12)+E7</f>
        <v>0</v>
      </c>
    </row>
    <row r="8" spans="1:7" ht="26.25" customHeight="1">
      <c r="A8" s="192" t="s">
        <v>12</v>
      </c>
      <c r="B8" s="16">
        <f>SUM(B5:B7)</f>
        <v>0</v>
      </c>
      <c r="C8" s="17">
        <f>SUM(C5:C7)</f>
        <v>0</v>
      </c>
      <c r="D8" s="16">
        <f>SUM(B8+D5+D6+D7)</f>
        <v>0</v>
      </c>
      <c r="E8" s="17">
        <f>SUM(E5:E7)</f>
        <v>0</v>
      </c>
      <c r="F8" s="16">
        <f>SUM(D8+F5+F6+F7)</f>
        <v>0</v>
      </c>
      <c r="G8" s="17">
        <f>SUM(G5:G7)</f>
        <v>0</v>
      </c>
    </row>
    <row r="9" spans="1:7" ht="26.25" customHeight="1">
      <c r="A9" s="191" t="s">
        <v>13</v>
      </c>
      <c r="B9" s="14"/>
      <c r="C9" s="14"/>
      <c r="D9" s="14"/>
      <c r="E9" s="14"/>
      <c r="F9" s="14"/>
      <c r="G9" s="14"/>
    </row>
    <row r="10" spans="1:7" ht="26.25" customHeight="1">
      <c r="A10" s="13" t="s">
        <v>14</v>
      </c>
      <c r="B10" s="279"/>
      <c r="C10" s="15">
        <f>SUM(B10)*12</f>
        <v>0</v>
      </c>
      <c r="D10" s="279"/>
      <c r="E10" s="15">
        <f>SUM(D10*12)+C10</f>
        <v>0</v>
      </c>
      <c r="F10" s="279"/>
      <c r="G10" s="15">
        <f>SUM(F10*12)+E10</f>
        <v>0</v>
      </c>
    </row>
    <row r="11" spans="1:7" ht="26.25" customHeight="1">
      <c r="A11" s="13" t="s">
        <v>15</v>
      </c>
      <c r="B11" s="279"/>
      <c r="C11" s="15">
        <f>SUM(B11)*12</f>
        <v>0</v>
      </c>
      <c r="D11" s="279"/>
      <c r="E11" s="15">
        <f>SUM(D11*12)+C11</f>
        <v>0</v>
      </c>
      <c r="F11" s="279"/>
      <c r="G11" s="15">
        <f>SUM(F11*12)+E11</f>
        <v>0</v>
      </c>
    </row>
    <row r="12" spans="1:7" ht="26.25" customHeight="1">
      <c r="A12" s="13" t="s">
        <v>16</v>
      </c>
      <c r="B12" s="279"/>
      <c r="C12" s="15">
        <f>SUM(B12)*12</f>
        <v>0</v>
      </c>
      <c r="D12" s="279"/>
      <c r="E12" s="15">
        <f>SUM(D12*12)+C12</f>
        <v>0</v>
      </c>
      <c r="F12" s="279"/>
      <c r="G12" s="15">
        <f>SUM(F12*12)+E12</f>
        <v>0</v>
      </c>
    </row>
    <row r="13" spans="1:7" ht="26.25" customHeight="1">
      <c r="A13" s="190" t="s">
        <v>12</v>
      </c>
      <c r="B13" s="16">
        <f>SUM(B10:B12)</f>
        <v>0</v>
      </c>
      <c r="C13" s="17">
        <f>SUM(C10:C12)</f>
        <v>0</v>
      </c>
      <c r="D13" s="16">
        <f>SUM(B13+D10+D11+D12)</f>
        <v>0</v>
      </c>
      <c r="E13" s="17">
        <f>SUM(E10:E12)</f>
        <v>0</v>
      </c>
      <c r="F13" s="16">
        <f>SUM(D13+F10+F11+F12)</f>
        <v>0</v>
      </c>
      <c r="G13" s="17">
        <f>SUM(G10:G12)</f>
        <v>0</v>
      </c>
    </row>
    <row r="14" spans="1:7" ht="26.25" customHeight="1">
      <c r="A14" s="191" t="s">
        <v>17</v>
      </c>
      <c r="B14" s="14"/>
      <c r="C14" s="14"/>
      <c r="D14" s="14"/>
      <c r="E14" s="14"/>
      <c r="F14" s="14"/>
      <c r="G14" s="14"/>
    </row>
    <row r="15" spans="1:7" ht="26.25" customHeight="1">
      <c r="A15" s="13" t="s">
        <v>18</v>
      </c>
      <c r="B15" s="279"/>
      <c r="C15" s="15">
        <f>SUM(B15)*12</f>
        <v>0</v>
      </c>
      <c r="D15" s="279"/>
      <c r="E15" s="15">
        <f>SUM(D15*12)+C15</f>
        <v>0</v>
      </c>
      <c r="F15" s="279"/>
      <c r="G15" s="15">
        <f>SUM(F15*12)+E15</f>
        <v>0</v>
      </c>
    </row>
    <row r="16" spans="1:7" ht="26.25" customHeight="1">
      <c r="A16" s="13" t="s">
        <v>19</v>
      </c>
      <c r="B16" s="279"/>
      <c r="C16" s="15">
        <f>SUM(B16)*12</f>
        <v>0</v>
      </c>
      <c r="D16" s="279"/>
      <c r="E16" s="15">
        <f>SUM(D16*12)+C16</f>
        <v>0</v>
      </c>
      <c r="F16" s="279"/>
      <c r="G16" s="15">
        <f>SUM(F16*12)+E16</f>
        <v>0</v>
      </c>
    </row>
    <row r="17" spans="1:7" ht="26.25" customHeight="1">
      <c r="A17" s="13" t="s">
        <v>20</v>
      </c>
      <c r="B17" s="279"/>
      <c r="C17" s="15">
        <f>SUM(B17)*12</f>
        <v>0</v>
      </c>
      <c r="D17" s="279"/>
      <c r="E17" s="15">
        <f>SUM(D17*12)+C17</f>
        <v>0</v>
      </c>
      <c r="F17" s="279"/>
      <c r="G17" s="15">
        <f>SUM(F17*12)+E17</f>
        <v>0</v>
      </c>
    </row>
    <row r="18" spans="1:7" ht="26.25" customHeight="1">
      <c r="A18" s="13" t="s">
        <v>21</v>
      </c>
      <c r="B18" s="279"/>
      <c r="C18" s="15">
        <f>SUM(B18)*12</f>
        <v>0</v>
      </c>
      <c r="D18" s="279"/>
      <c r="E18" s="15">
        <f>SUM(D18*12)+C18</f>
        <v>0</v>
      </c>
      <c r="F18" s="279"/>
      <c r="G18" s="15">
        <f>SUM(F18*12)+E18</f>
        <v>0</v>
      </c>
    </row>
    <row r="19" spans="1:7" ht="26.25" customHeight="1">
      <c r="A19" s="190" t="s">
        <v>12</v>
      </c>
      <c r="B19" s="16">
        <f>SUM(B15:B18)</f>
        <v>0</v>
      </c>
      <c r="C19" s="17">
        <f>SUM(C15:C18)</f>
        <v>0</v>
      </c>
      <c r="D19" s="16">
        <f>SUM(B19+D15+D16+D17+D18)</f>
        <v>0</v>
      </c>
      <c r="E19" s="17">
        <f>SUM(E15:E18)</f>
        <v>0</v>
      </c>
      <c r="F19" s="16">
        <f>SUM(D19+F15+F16+F17+F18)</f>
        <v>0</v>
      </c>
      <c r="G19" s="17">
        <f>SUM(G15:G18)</f>
        <v>0</v>
      </c>
    </row>
    <row r="20" spans="1:7" ht="26.25" customHeight="1">
      <c r="A20" s="191" t="s">
        <v>22</v>
      </c>
      <c r="B20" s="14"/>
      <c r="C20" s="14"/>
      <c r="D20" s="14"/>
      <c r="E20" s="14"/>
      <c r="F20" s="14"/>
      <c r="G20" s="14"/>
    </row>
    <row r="21" spans="1:7" ht="26.25" customHeight="1">
      <c r="A21" s="13" t="s">
        <v>23</v>
      </c>
      <c r="B21" s="279"/>
      <c r="C21" s="15">
        <f>SUM(B21)*12</f>
        <v>0</v>
      </c>
      <c r="D21" s="279"/>
      <c r="E21" s="15">
        <f>SUM(D21*12)+C21</f>
        <v>0</v>
      </c>
      <c r="F21" s="279"/>
      <c r="G21" s="15">
        <f>SUM(F21*12)+E21</f>
        <v>0</v>
      </c>
    </row>
    <row r="22" spans="1:7" ht="26.25" customHeight="1">
      <c r="A22" s="13" t="s">
        <v>24</v>
      </c>
      <c r="B22" s="279"/>
      <c r="C22" s="15">
        <f>SUM(B22)*12</f>
        <v>0</v>
      </c>
      <c r="D22" s="279"/>
      <c r="E22" s="15">
        <f>SUM(D22*12)+C22</f>
        <v>0</v>
      </c>
      <c r="F22" s="279"/>
      <c r="G22" s="15">
        <f>SUM(F22*12)+E22</f>
        <v>0</v>
      </c>
    </row>
    <row r="23" spans="1:7" ht="26.25" customHeight="1">
      <c r="A23" s="190" t="s">
        <v>12</v>
      </c>
      <c r="B23" s="16">
        <f>SUM(B21:B22)</f>
        <v>0</v>
      </c>
      <c r="C23" s="17">
        <f>SUM(C21:C22)</f>
        <v>0</v>
      </c>
      <c r="D23" s="16">
        <f>SUM(B23+D20+D21+D22)</f>
        <v>0</v>
      </c>
      <c r="E23" s="17">
        <f>SUM(E21:E22)</f>
        <v>0</v>
      </c>
      <c r="F23" s="16">
        <f>SUM(D23+F20+F21+F22)</f>
        <v>0</v>
      </c>
      <c r="G23" s="17">
        <f>SUM(G21:G22)</f>
        <v>0</v>
      </c>
    </row>
    <row r="24" spans="1:7" ht="26.25" customHeight="1">
      <c r="A24" s="191" t="s">
        <v>25</v>
      </c>
      <c r="B24" s="14"/>
      <c r="C24" s="14"/>
      <c r="D24" s="14"/>
      <c r="E24" s="14"/>
      <c r="F24" s="14"/>
      <c r="G24" s="14"/>
    </row>
    <row r="25" spans="1:7" ht="26.25" customHeight="1">
      <c r="A25" s="13" t="s">
        <v>26</v>
      </c>
      <c r="B25" s="279"/>
      <c r="C25" s="15">
        <f>SUM(B25)*12</f>
        <v>0</v>
      </c>
      <c r="D25" s="279"/>
      <c r="E25" s="15">
        <f>SUM(D25*12)+C25</f>
        <v>0</v>
      </c>
      <c r="F25" s="279"/>
      <c r="G25" s="15">
        <f>SUM(F25*12)+E25</f>
        <v>0</v>
      </c>
    </row>
    <row r="26" spans="1:7" ht="26.25" customHeight="1">
      <c r="A26" s="13" t="s">
        <v>27</v>
      </c>
      <c r="B26" s="279"/>
      <c r="C26" s="15">
        <f>SUM(B26)*12</f>
        <v>0</v>
      </c>
      <c r="D26" s="279"/>
      <c r="E26" s="15">
        <f>SUM(D26*12)+C26</f>
        <v>0</v>
      </c>
      <c r="F26" s="279"/>
      <c r="G26" s="15">
        <f>SUM(F26*12)+E26</f>
        <v>0</v>
      </c>
    </row>
    <row r="27" spans="1:7" ht="26.25" customHeight="1">
      <c r="A27" s="13" t="s">
        <v>28</v>
      </c>
      <c r="B27" s="279"/>
      <c r="C27" s="15">
        <f>SUM(B27)*12</f>
        <v>0</v>
      </c>
      <c r="D27" s="279"/>
      <c r="E27" s="15">
        <f>SUM(D27*12)+C27</f>
        <v>0</v>
      </c>
      <c r="F27" s="279"/>
      <c r="G27" s="15">
        <f>SUM(F27*12)+E27</f>
        <v>0</v>
      </c>
    </row>
    <row r="28" spans="1:7" ht="26.25" customHeight="1">
      <c r="A28" s="13" t="s">
        <v>29</v>
      </c>
      <c r="B28" s="279"/>
      <c r="C28" s="15">
        <f>SUM(B28)*12</f>
        <v>0</v>
      </c>
      <c r="D28" s="279"/>
      <c r="E28" s="15">
        <f>SUM(D28*12)+C28</f>
        <v>0</v>
      </c>
      <c r="F28" s="279"/>
      <c r="G28" s="15">
        <f>SUM(F28*12)+E28</f>
        <v>0</v>
      </c>
    </row>
    <row r="29" spans="1:7" ht="26.25" customHeight="1">
      <c r="A29" s="13" t="s">
        <v>30</v>
      </c>
      <c r="B29" s="279"/>
      <c r="C29" s="15">
        <f>SUM(B29)*12</f>
        <v>0</v>
      </c>
      <c r="D29" s="279"/>
      <c r="E29" s="15">
        <f>SUM(D29*12)+C29</f>
        <v>0</v>
      </c>
      <c r="F29" s="279"/>
      <c r="G29" s="15">
        <f>SUM(F29*12)+E29</f>
        <v>0</v>
      </c>
    </row>
    <row r="30" spans="1:7" ht="26.25" customHeight="1">
      <c r="A30" s="18" t="s">
        <v>12</v>
      </c>
      <c r="B30" s="206">
        <f>SUM(B25:B29)</f>
        <v>0</v>
      </c>
      <c r="C30" s="19">
        <f>SUM(C25:C29)</f>
        <v>0</v>
      </c>
      <c r="D30" s="206">
        <f>SUM(B30+D25+D26+D27+D28+D29)</f>
        <v>0</v>
      </c>
      <c r="E30" s="19">
        <f>SUM(E25:E29)</f>
        <v>0</v>
      </c>
      <c r="F30" s="206">
        <f>SUM(D30+F25+F26+F27+F28+F29)</f>
        <v>0</v>
      </c>
      <c r="G30" s="19">
        <f>SUM(G25:G29)</f>
        <v>0</v>
      </c>
    </row>
    <row r="31" spans="1:7" ht="26.25" customHeight="1">
      <c r="A31" s="205" t="s">
        <v>31</v>
      </c>
      <c r="B31" s="16">
        <f>SUM(B30,B23,B19,B13,B8)</f>
        <v>0</v>
      </c>
      <c r="C31" s="17">
        <f>SUM(C30,C23,C19,C13,C8)</f>
        <v>0</v>
      </c>
      <c r="D31" s="16">
        <f>SUM(D30+D23+D19+D13+D8)</f>
        <v>0</v>
      </c>
      <c r="E31" s="17">
        <f>SUM(E30,E23,E19,E13,E8)</f>
        <v>0</v>
      </c>
      <c r="F31" s="16">
        <f>SUM(F30+F23+F19+F13+F8)</f>
        <v>0</v>
      </c>
      <c r="G31" s="17">
        <f>SUM(G30,G23,G19,G13,G8)</f>
        <v>0</v>
      </c>
    </row>
    <row r="32" spans="1:7" ht="17.25" customHeight="1">
      <c r="A32" s="13"/>
      <c r="B32" s="14"/>
      <c r="C32" s="14"/>
      <c r="D32" s="14"/>
      <c r="E32" s="14"/>
      <c r="F32" s="14"/>
      <c r="G32" s="14"/>
    </row>
    <row r="33" spans="1:7" ht="26.25" customHeight="1">
      <c r="A33" s="191" t="s">
        <v>32</v>
      </c>
      <c r="B33" s="14"/>
      <c r="C33" s="14"/>
      <c r="D33" s="14"/>
      <c r="E33" s="14"/>
      <c r="F33" s="14"/>
      <c r="G33" s="14"/>
    </row>
    <row r="34" spans="1:7" ht="26.25" customHeight="1">
      <c r="A34" s="13" t="s">
        <v>33</v>
      </c>
      <c r="B34" s="279"/>
      <c r="C34" s="15">
        <f>SUM(B34)*12</f>
        <v>0</v>
      </c>
      <c r="D34" s="279"/>
      <c r="E34" s="15">
        <f>SUM(D34*12)+C34</f>
        <v>0</v>
      </c>
      <c r="F34" s="279"/>
      <c r="G34" s="15">
        <f>SUM(F34*12)+E34</f>
        <v>0</v>
      </c>
    </row>
    <row r="35" spans="1:7" ht="26.25" customHeight="1">
      <c r="A35" s="13" t="s">
        <v>34</v>
      </c>
      <c r="B35" s="279"/>
      <c r="C35" s="15">
        <f>SUM(B35)*12</f>
        <v>0</v>
      </c>
      <c r="D35" s="279"/>
      <c r="E35" s="15">
        <f>SUM(D35*12)+C35</f>
        <v>0</v>
      </c>
      <c r="F35" s="279"/>
      <c r="G35" s="15">
        <f>SUM(F35*12)+E35</f>
        <v>0</v>
      </c>
    </row>
    <row r="36" spans="1:7" ht="26.25" customHeight="1">
      <c r="A36" s="13" t="s">
        <v>35</v>
      </c>
      <c r="B36" s="279"/>
      <c r="C36" s="15">
        <f>SUM(B36)*12</f>
        <v>0</v>
      </c>
      <c r="D36" s="279"/>
      <c r="E36" s="15">
        <f>SUM(D36*12)+C36</f>
        <v>0</v>
      </c>
      <c r="F36" s="279"/>
      <c r="G36" s="15">
        <f>SUM(F36*12)+E36</f>
        <v>0</v>
      </c>
    </row>
    <row r="37" spans="1:7" ht="26.25" customHeight="1">
      <c r="A37" s="13" t="s">
        <v>175</v>
      </c>
      <c r="B37" s="279"/>
      <c r="C37" s="15">
        <f>SUM(B37)*12</f>
        <v>0</v>
      </c>
      <c r="D37" s="279"/>
      <c r="E37" s="15">
        <f>SUM(D37*12)+C37</f>
        <v>0</v>
      </c>
      <c r="F37" s="279"/>
      <c r="G37" s="15">
        <f>SUM(F37*12)+E37</f>
        <v>0</v>
      </c>
    </row>
    <row r="38" spans="1:7" ht="26.25" customHeight="1">
      <c r="A38" s="205" t="s">
        <v>36</v>
      </c>
      <c r="B38" s="207">
        <f>SUM(B34:B37)</f>
        <v>0</v>
      </c>
      <c r="C38" s="15">
        <f>SUM(C34:C37)</f>
        <v>0</v>
      </c>
      <c r="D38" s="207">
        <f>SUM(B38+D34+D35+D36+D37)</f>
        <v>0</v>
      </c>
      <c r="E38" s="15">
        <f>SUM(E34:E37)</f>
        <v>0</v>
      </c>
      <c r="F38" s="207">
        <f>SUM(D38+F34+F35+F36+F37)</f>
        <v>0</v>
      </c>
      <c r="G38" s="15">
        <f>SUM(G34:G37)</f>
        <v>0</v>
      </c>
    </row>
    <row r="39" spans="1:7" ht="26.25" customHeight="1">
      <c r="A39" s="18"/>
      <c r="B39" s="243"/>
      <c r="C39" s="243"/>
      <c r="D39" s="243"/>
      <c r="E39" s="244"/>
      <c r="F39" s="243"/>
      <c r="G39" s="243"/>
    </row>
    <row r="40" spans="1:7" ht="26.25" customHeight="1">
      <c r="A40" s="205" t="s">
        <v>37</v>
      </c>
      <c r="B40" s="209">
        <f aca="true" t="shared" si="0" ref="B40:G40">SUM(B31-B38)</f>
        <v>0</v>
      </c>
      <c r="C40" s="210">
        <f t="shared" si="0"/>
        <v>0</v>
      </c>
      <c r="D40" s="209">
        <f t="shared" si="0"/>
        <v>0</v>
      </c>
      <c r="E40" s="210">
        <f t="shared" si="0"/>
        <v>0</v>
      </c>
      <c r="F40" s="209">
        <f t="shared" si="0"/>
        <v>0</v>
      </c>
      <c r="G40" s="210">
        <f t="shared" si="0"/>
        <v>0</v>
      </c>
    </row>
    <row r="41" spans="2:7" ht="26.25" customHeight="1">
      <c r="B41" s="20"/>
      <c r="C41" s="20"/>
      <c r="D41" s="20"/>
      <c r="E41" s="20"/>
      <c r="F41" s="20"/>
      <c r="G41" s="20"/>
    </row>
    <row r="42" spans="1:7" ht="26.25" customHeight="1">
      <c r="A42" s="164" t="s">
        <v>119</v>
      </c>
      <c r="B42" s="138"/>
      <c r="C42" s="20"/>
      <c r="D42" s="20"/>
      <c r="E42" s="14"/>
      <c r="F42" s="20"/>
      <c r="G42" s="20"/>
    </row>
    <row r="43" spans="2:7" ht="26.25" customHeight="1">
      <c r="B43" s="20"/>
      <c r="C43" s="20"/>
      <c r="D43" s="20"/>
      <c r="E43" s="20"/>
      <c r="F43" s="20"/>
      <c r="G43" s="20"/>
    </row>
    <row r="44" spans="2:7" ht="26.25" customHeight="1">
      <c r="B44" s="20"/>
      <c r="C44" s="20"/>
      <c r="D44" s="20"/>
      <c r="E44" s="20"/>
      <c r="F44" s="20"/>
      <c r="G44" s="20"/>
    </row>
    <row r="45" spans="2:7" ht="26.25" customHeight="1">
      <c r="B45" s="20"/>
      <c r="C45" s="20"/>
      <c r="D45" s="20"/>
      <c r="E45" s="20"/>
      <c r="F45" s="20"/>
      <c r="G45" s="20"/>
    </row>
    <row r="46" spans="2:7" ht="26.25" customHeight="1">
      <c r="B46" s="20"/>
      <c r="C46" s="20"/>
      <c r="D46" s="20"/>
      <c r="E46" s="20"/>
      <c r="F46" s="20"/>
      <c r="G46" s="20"/>
    </row>
    <row r="47" spans="2:7" ht="26.25" customHeight="1">
      <c r="B47" s="20"/>
      <c r="C47" s="20"/>
      <c r="D47" s="20"/>
      <c r="E47" s="20"/>
      <c r="F47" s="20"/>
      <c r="G47" s="20"/>
    </row>
    <row r="48" spans="2:7" ht="26.25" customHeight="1">
      <c r="B48" s="20"/>
      <c r="C48" s="20"/>
      <c r="D48" s="20"/>
      <c r="E48" s="20"/>
      <c r="F48" s="20"/>
      <c r="G48" s="20"/>
    </row>
    <row r="49" spans="2:7" ht="26.25" customHeight="1">
      <c r="B49" s="20"/>
      <c r="C49" s="20"/>
      <c r="D49" s="20"/>
      <c r="E49" s="20"/>
      <c r="F49" s="20"/>
      <c r="G49" s="20"/>
    </row>
    <row r="50" spans="2:7" ht="26.25" customHeight="1">
      <c r="B50" s="20"/>
      <c r="C50" s="20"/>
      <c r="D50" s="20"/>
      <c r="E50" s="20"/>
      <c r="F50" s="20"/>
      <c r="G50" s="20"/>
    </row>
    <row r="51" spans="2:7" ht="26.25" customHeight="1">
      <c r="B51" s="20"/>
      <c r="C51" s="20"/>
      <c r="D51" s="20"/>
      <c r="E51" s="20"/>
      <c r="F51" s="20"/>
      <c r="G51" s="20"/>
    </row>
    <row r="52" spans="2:7" ht="26.25" customHeight="1">
      <c r="B52" s="20"/>
      <c r="C52" s="20"/>
      <c r="D52" s="20"/>
      <c r="E52" s="20"/>
      <c r="F52" s="20"/>
      <c r="G52" s="20"/>
    </row>
  </sheetData>
  <sheetProtection password="CF67" sheet="1" scenarios="1" selectLockedCells="1"/>
  <protectedRanges>
    <protectedRange sqref="B5:B7 D5:D7 F5:F7 B10:B12 D10:D12 F10:F12 B15:B18 E18 D15:D18 F15:F18 B21:B22 D21:D22 F21:F22 B25:B29 D25:D29 F25:F29 B34:B37 D34:D37 F34:F37" name="Bereich1"/>
  </protectedRanges>
  <printOptions horizontalCentered="1" verticalCentered="1"/>
  <pageMargins left="0.35433070866141736" right="0.35433070866141736" top="0.5905511811023623" bottom="0.5905511811023623" header="0.5118110236220472" footer="0.5118110236220472"/>
  <pageSetup horizontalDpi="300" verticalDpi="300" orientation="portrait" paperSize="9" scale="70" r:id="rId3"/>
  <legacyDrawing r:id="rId2"/>
</worksheet>
</file>

<file path=xl/worksheets/sheet3.xml><?xml version="1.0" encoding="utf-8"?>
<worksheet xmlns="http://schemas.openxmlformats.org/spreadsheetml/2006/main" xmlns:r="http://schemas.openxmlformats.org/officeDocument/2006/relationships">
  <sheetPr>
    <tabColor indexed="10"/>
    <pageSetUpPr fitToPage="1"/>
  </sheetPr>
  <dimension ref="A1:O31"/>
  <sheetViews>
    <sheetView showGridLines="0" workbookViewId="0" topLeftCell="A7">
      <selection activeCell="C12" sqref="C12"/>
    </sheetView>
  </sheetViews>
  <sheetFormatPr defaultColWidth="11.421875" defaultRowHeight="23.25" customHeight="1"/>
  <cols>
    <col min="1" max="1" width="4.7109375" style="21" customWidth="1"/>
    <col min="2" max="2" width="30.421875" style="22" customWidth="1"/>
    <col min="3" max="14" width="12.00390625" style="21" customWidth="1"/>
    <col min="15" max="15" width="12.8515625" style="21" customWidth="1"/>
    <col min="16" max="255" width="11.421875" style="21" customWidth="1"/>
    <col min="256" max="16384" width="11.57421875" style="21" customWidth="1"/>
  </cols>
  <sheetData>
    <row r="1" spans="2:5" ht="26.25" customHeight="1">
      <c r="B1" s="23">
        <f>Deckblatt!C10</f>
        <v>0</v>
      </c>
      <c r="C1" s="24"/>
      <c r="D1" s="25"/>
      <c r="E1" s="26"/>
    </row>
    <row r="2" spans="2:15" ht="26.25" customHeight="1">
      <c r="B2" s="200" t="str">
        <f>CONCATENATE("Betriebsausgaben (",TEXT(Deckblatt!C14,"MM.JJJJ")," - ",TEXT(_XLL.EDATUM(Deckblatt!C14,11),"MM.JJJJ"),")")</f>
        <v>Betriebsausgaben (01.2017 - 12.2017)</v>
      </c>
      <c r="C2" s="28">
        <f>Deckblatt!C14</f>
        <v>42736</v>
      </c>
      <c r="D2" s="28">
        <f>_XLL.EDATUM(C2,1)</f>
        <v>42767</v>
      </c>
      <c r="E2" s="28">
        <f>_XLL.EDATUM(D2,1)</f>
        <v>42795</v>
      </c>
      <c r="F2" s="28">
        <f>_XLL.EDATUM(E2,1)</f>
        <v>42826</v>
      </c>
      <c r="G2" s="28">
        <f>_XLL.EDATUM(F2,1)</f>
        <v>42856</v>
      </c>
      <c r="H2" s="28">
        <f>_XLL.EDATUM(G2,1)</f>
        <v>42887</v>
      </c>
      <c r="I2" s="28">
        <f>_XLL.EDATUM(H2,1)</f>
        <v>42917</v>
      </c>
      <c r="J2" s="28">
        <f>_XLL.EDATUM(I2,1)</f>
        <v>42948</v>
      </c>
      <c r="K2" s="28">
        <f>_XLL.EDATUM(J2,1)</f>
        <v>42979</v>
      </c>
      <c r="L2" s="28">
        <f>_XLL.EDATUM(K2,1)</f>
        <v>43009</v>
      </c>
      <c r="M2" s="28">
        <f>_XLL.EDATUM(L2,1)</f>
        <v>43040</v>
      </c>
      <c r="N2" s="28">
        <f>_XLL.EDATUM(M2,1)</f>
        <v>43070</v>
      </c>
      <c r="O2" s="29" t="s">
        <v>38</v>
      </c>
    </row>
    <row r="3" spans="1:15" ht="23.25" customHeight="1">
      <c r="A3" s="30"/>
      <c r="B3" s="31" t="s">
        <v>39</v>
      </c>
      <c r="C3" s="280"/>
      <c r="D3" s="280"/>
      <c r="E3" s="280"/>
      <c r="F3" s="280"/>
      <c r="G3" s="280"/>
      <c r="H3" s="280"/>
      <c r="I3" s="280"/>
      <c r="J3" s="280"/>
      <c r="K3" s="280"/>
      <c r="L3" s="280"/>
      <c r="M3" s="280"/>
      <c r="N3" s="280"/>
      <c r="O3" s="32">
        <f aca="true" t="shared" si="0" ref="O3:O28">SUM(C3:N3)</f>
        <v>0</v>
      </c>
    </row>
    <row r="4" spans="1:15" s="30" customFormat="1" ht="23.25" customHeight="1">
      <c r="A4" s="283"/>
      <c r="B4" s="31" t="s">
        <v>40</v>
      </c>
      <c r="C4" s="33">
        <f>SUM(Umsatzplanung!D21)*A4</f>
        <v>0</v>
      </c>
      <c r="D4" s="34">
        <f>SUM(Umsatzplanung!F21)*A4</f>
        <v>0</v>
      </c>
      <c r="E4" s="34">
        <f>SUM(Umsatzplanung!H21)*A4</f>
        <v>0</v>
      </c>
      <c r="F4" s="34">
        <f>SUM(Umsatzplanung!J21)*A4</f>
        <v>0</v>
      </c>
      <c r="G4" s="34">
        <f>SUM(Umsatzplanung!L21)*A4</f>
        <v>0</v>
      </c>
      <c r="H4" s="34">
        <f>SUM(Umsatzplanung!N21)*A4</f>
        <v>0</v>
      </c>
      <c r="I4" s="34">
        <f>SUM(Umsatzplanung!P21)*A4</f>
        <v>0</v>
      </c>
      <c r="J4" s="34">
        <f>SUM(Umsatzplanung!R21)*A4</f>
        <v>0</v>
      </c>
      <c r="K4" s="34">
        <f>SUM(Umsatzplanung!T21)*A4</f>
        <v>0</v>
      </c>
      <c r="L4" s="34">
        <f>SUM(Umsatzplanung!V21)*A4</f>
        <v>0</v>
      </c>
      <c r="M4" s="34">
        <f>SUM(Umsatzplanung!X21)*A4</f>
        <v>0</v>
      </c>
      <c r="N4" s="34">
        <f>SUM(Umsatzplanung!Z21)*A4</f>
        <v>0</v>
      </c>
      <c r="O4" s="32">
        <f t="shared" si="0"/>
        <v>0</v>
      </c>
    </row>
    <row r="5" spans="2:15" ht="23.25" customHeight="1">
      <c r="B5" s="31" t="s">
        <v>41</v>
      </c>
      <c r="C5" s="280"/>
      <c r="D5" s="280"/>
      <c r="E5" s="280"/>
      <c r="F5" s="280"/>
      <c r="G5" s="280"/>
      <c r="H5" s="280"/>
      <c r="I5" s="280"/>
      <c r="J5" s="280"/>
      <c r="K5" s="280"/>
      <c r="L5" s="280"/>
      <c r="M5" s="280"/>
      <c r="N5" s="280"/>
      <c r="O5" s="32">
        <f t="shared" si="0"/>
        <v>0</v>
      </c>
    </row>
    <row r="6" spans="2:15" ht="23.25" customHeight="1">
      <c r="B6" s="31" t="s">
        <v>42</v>
      </c>
      <c r="C6" s="280"/>
      <c r="D6" s="280"/>
      <c r="E6" s="280"/>
      <c r="F6" s="280"/>
      <c r="G6" s="280"/>
      <c r="H6" s="280"/>
      <c r="I6" s="280"/>
      <c r="J6" s="280"/>
      <c r="K6" s="280"/>
      <c r="L6" s="280"/>
      <c r="M6" s="280"/>
      <c r="N6" s="280"/>
      <c r="O6" s="32">
        <f t="shared" si="0"/>
        <v>0</v>
      </c>
    </row>
    <row r="7" spans="2:15" ht="23.25" customHeight="1">
      <c r="B7" s="31" t="s">
        <v>43</v>
      </c>
      <c r="C7" s="280"/>
      <c r="D7" s="280"/>
      <c r="E7" s="280"/>
      <c r="F7" s="280"/>
      <c r="G7" s="280"/>
      <c r="H7" s="280"/>
      <c r="I7" s="280"/>
      <c r="J7" s="280"/>
      <c r="K7" s="280"/>
      <c r="L7" s="280"/>
      <c r="M7" s="280"/>
      <c r="N7" s="281"/>
      <c r="O7" s="32">
        <f t="shared" si="0"/>
        <v>0</v>
      </c>
    </row>
    <row r="8" spans="2:15" ht="23.25" customHeight="1">
      <c r="B8" s="31" t="s">
        <v>44</v>
      </c>
      <c r="C8" s="280"/>
      <c r="D8" s="280"/>
      <c r="E8" s="280"/>
      <c r="F8" s="280"/>
      <c r="G8" s="280"/>
      <c r="H8" s="280"/>
      <c r="I8" s="280"/>
      <c r="J8" s="280"/>
      <c r="K8" s="280"/>
      <c r="L8" s="280"/>
      <c r="M8" s="280"/>
      <c r="N8" s="280"/>
      <c r="O8" s="32">
        <f t="shared" si="0"/>
        <v>0</v>
      </c>
    </row>
    <row r="9" spans="2:15" ht="23.25" customHeight="1">
      <c r="B9" s="31" t="s">
        <v>181</v>
      </c>
      <c r="C9" s="280"/>
      <c r="D9" s="280"/>
      <c r="E9" s="280"/>
      <c r="F9" s="280"/>
      <c r="G9" s="280"/>
      <c r="H9" s="280"/>
      <c r="I9" s="280"/>
      <c r="J9" s="280"/>
      <c r="K9" s="280"/>
      <c r="L9" s="280"/>
      <c r="M9" s="280"/>
      <c r="N9" s="280"/>
      <c r="O9" s="32">
        <f t="shared" si="0"/>
        <v>0</v>
      </c>
    </row>
    <row r="10" spans="2:15" ht="23.25" customHeight="1">
      <c r="B10" s="31" t="s">
        <v>46</v>
      </c>
      <c r="C10" s="280"/>
      <c r="D10" s="280"/>
      <c r="E10" s="280"/>
      <c r="F10" s="280"/>
      <c r="G10" s="280"/>
      <c r="H10" s="280"/>
      <c r="I10" s="280"/>
      <c r="J10" s="280"/>
      <c r="K10" s="280"/>
      <c r="L10" s="280"/>
      <c r="M10" s="280"/>
      <c r="N10" s="280"/>
      <c r="O10" s="32">
        <f t="shared" si="0"/>
        <v>0</v>
      </c>
    </row>
    <row r="11" spans="2:15" ht="23.25" customHeight="1">
      <c r="B11" s="31" t="s">
        <v>47</v>
      </c>
      <c r="C11" s="280"/>
      <c r="D11" s="280"/>
      <c r="E11" s="280"/>
      <c r="F11" s="280"/>
      <c r="G11" s="280"/>
      <c r="H11" s="280"/>
      <c r="I11" s="280"/>
      <c r="J11" s="280"/>
      <c r="K11" s="280"/>
      <c r="L11" s="280"/>
      <c r="M11" s="280"/>
      <c r="N11" s="281"/>
      <c r="O11" s="32">
        <f t="shared" si="0"/>
        <v>0</v>
      </c>
    </row>
    <row r="12" spans="2:15" ht="23.25" customHeight="1">
      <c r="B12" s="31" t="s">
        <v>48</v>
      </c>
      <c r="C12" s="280"/>
      <c r="D12" s="280"/>
      <c r="E12" s="280"/>
      <c r="F12" s="280"/>
      <c r="G12" s="280"/>
      <c r="H12" s="280"/>
      <c r="I12" s="280"/>
      <c r="J12" s="280"/>
      <c r="K12" s="280"/>
      <c r="L12" s="280"/>
      <c r="M12" s="280"/>
      <c r="N12" s="280"/>
      <c r="O12" s="32">
        <f t="shared" si="0"/>
        <v>0</v>
      </c>
    </row>
    <row r="13" spans="2:15" ht="23.25" customHeight="1">
      <c r="B13" s="31" t="s">
        <v>49</v>
      </c>
      <c r="C13" s="280"/>
      <c r="D13" s="280"/>
      <c r="E13" s="280"/>
      <c r="F13" s="280"/>
      <c r="G13" s="280"/>
      <c r="H13" s="280"/>
      <c r="I13" s="280"/>
      <c r="J13" s="280"/>
      <c r="K13" s="280"/>
      <c r="L13" s="280"/>
      <c r="M13" s="280"/>
      <c r="N13" s="280"/>
      <c r="O13" s="32">
        <f t="shared" si="0"/>
        <v>0</v>
      </c>
    </row>
    <row r="14" spans="2:15" ht="23.25" customHeight="1">
      <c r="B14" s="31" t="s">
        <v>50</v>
      </c>
      <c r="C14" s="280"/>
      <c r="D14" s="280"/>
      <c r="E14" s="280"/>
      <c r="F14" s="280"/>
      <c r="G14" s="280"/>
      <c r="H14" s="280"/>
      <c r="I14" s="280"/>
      <c r="J14" s="280"/>
      <c r="K14" s="280"/>
      <c r="L14" s="280"/>
      <c r="M14" s="280"/>
      <c r="N14" s="280"/>
      <c r="O14" s="32">
        <f t="shared" si="0"/>
        <v>0</v>
      </c>
    </row>
    <row r="15" spans="2:15" ht="23.25" customHeight="1">
      <c r="B15" s="31" t="s">
        <v>51</v>
      </c>
      <c r="C15" s="280"/>
      <c r="D15" s="280"/>
      <c r="E15" s="280"/>
      <c r="F15" s="280"/>
      <c r="G15" s="280"/>
      <c r="H15" s="280"/>
      <c r="I15" s="280"/>
      <c r="J15" s="280"/>
      <c r="K15" s="280"/>
      <c r="L15" s="280"/>
      <c r="M15" s="280"/>
      <c r="N15" s="281"/>
      <c r="O15" s="32">
        <f t="shared" si="0"/>
        <v>0</v>
      </c>
    </row>
    <row r="16" spans="2:15" ht="23.25" customHeight="1">
      <c r="B16" s="31" t="s">
        <v>52</v>
      </c>
      <c r="C16" s="280"/>
      <c r="D16" s="280"/>
      <c r="E16" s="280"/>
      <c r="F16" s="280"/>
      <c r="G16" s="280"/>
      <c r="H16" s="280"/>
      <c r="I16" s="280"/>
      <c r="J16" s="280"/>
      <c r="K16" s="280"/>
      <c r="L16" s="280"/>
      <c r="M16" s="280"/>
      <c r="N16" s="281"/>
      <c r="O16" s="32">
        <f t="shared" si="0"/>
        <v>0</v>
      </c>
    </row>
    <row r="17" spans="2:15" ht="23.25" customHeight="1">
      <c r="B17" s="31" t="s">
        <v>53</v>
      </c>
      <c r="C17" s="280"/>
      <c r="D17" s="280"/>
      <c r="E17" s="280"/>
      <c r="F17" s="280"/>
      <c r="G17" s="280"/>
      <c r="H17" s="280"/>
      <c r="I17" s="280"/>
      <c r="J17" s="280"/>
      <c r="K17" s="280"/>
      <c r="L17" s="280"/>
      <c r="M17" s="280"/>
      <c r="N17" s="281"/>
      <c r="O17" s="32">
        <f t="shared" si="0"/>
        <v>0</v>
      </c>
    </row>
    <row r="18" spans="2:15" ht="23.25" customHeight="1">
      <c r="B18" s="237" t="s">
        <v>54</v>
      </c>
      <c r="C18" s="280"/>
      <c r="D18" s="280"/>
      <c r="E18" s="280"/>
      <c r="F18" s="280"/>
      <c r="G18" s="280"/>
      <c r="H18" s="280"/>
      <c r="I18" s="280"/>
      <c r="J18" s="280"/>
      <c r="K18" s="280"/>
      <c r="L18" s="280"/>
      <c r="M18" s="280"/>
      <c r="N18" s="280"/>
      <c r="O18" s="32">
        <f t="shared" si="0"/>
        <v>0</v>
      </c>
    </row>
    <row r="19" spans="2:15" ht="23.25" customHeight="1">
      <c r="B19" s="31" t="s">
        <v>55</v>
      </c>
      <c r="C19" s="280"/>
      <c r="D19" s="280"/>
      <c r="E19" s="280"/>
      <c r="F19" s="280"/>
      <c r="G19" s="280"/>
      <c r="H19" s="280"/>
      <c r="I19" s="280"/>
      <c r="J19" s="280"/>
      <c r="K19" s="280"/>
      <c r="L19" s="280"/>
      <c r="M19" s="280"/>
      <c r="N19" s="280"/>
      <c r="O19" s="32">
        <f t="shared" si="0"/>
        <v>0</v>
      </c>
    </row>
    <row r="20" spans="2:15" ht="23.25" customHeight="1">
      <c r="B20" s="237"/>
      <c r="C20" s="282"/>
      <c r="D20" s="282"/>
      <c r="E20" s="282"/>
      <c r="F20" s="282"/>
      <c r="G20" s="282"/>
      <c r="H20" s="282"/>
      <c r="I20" s="282"/>
      <c r="J20" s="282"/>
      <c r="K20" s="282"/>
      <c r="L20" s="282"/>
      <c r="M20" s="282"/>
      <c r="N20" s="282"/>
      <c r="O20" s="32">
        <f t="shared" si="0"/>
        <v>0</v>
      </c>
    </row>
    <row r="21" spans="2:15" ht="23.25" customHeight="1">
      <c r="B21" s="237"/>
      <c r="C21" s="282"/>
      <c r="D21" s="282"/>
      <c r="E21" s="282"/>
      <c r="F21" s="282"/>
      <c r="G21" s="282"/>
      <c r="H21" s="282"/>
      <c r="I21" s="282"/>
      <c r="J21" s="282"/>
      <c r="K21" s="282"/>
      <c r="L21" s="282"/>
      <c r="M21" s="282"/>
      <c r="N21" s="282"/>
      <c r="O21" s="32">
        <f t="shared" si="0"/>
        <v>0</v>
      </c>
    </row>
    <row r="22" spans="2:15" ht="23.25" customHeight="1">
      <c r="B22" s="31" t="s">
        <v>56</v>
      </c>
      <c r="C22" s="35">
        <f>SUM('Investitionen-Finanzierung'!E42)</f>
        <v>0</v>
      </c>
      <c r="D22" s="35">
        <f>SUM('Investitionen-Finanzierung'!E42)</f>
        <v>0</v>
      </c>
      <c r="E22" s="35">
        <f>SUM('Investitionen-Finanzierung'!E42)</f>
        <v>0</v>
      </c>
      <c r="F22" s="35">
        <f>SUM('Investitionen-Finanzierung'!E42)</f>
        <v>0</v>
      </c>
      <c r="G22" s="35">
        <f>SUM('Investitionen-Finanzierung'!E42)</f>
        <v>0</v>
      </c>
      <c r="H22" s="35">
        <f>SUM('Investitionen-Finanzierung'!E42)</f>
        <v>0</v>
      </c>
      <c r="I22" s="35">
        <f>SUM('Investitionen-Finanzierung'!E42)</f>
        <v>0</v>
      </c>
      <c r="J22" s="35">
        <f>SUM('Investitionen-Finanzierung'!E42)</f>
        <v>0</v>
      </c>
      <c r="K22" s="35">
        <f>SUM('Investitionen-Finanzierung'!E42)</f>
        <v>0</v>
      </c>
      <c r="L22" s="35">
        <f>SUM('Investitionen-Finanzierung'!E42)</f>
        <v>0</v>
      </c>
      <c r="M22" s="35">
        <f>SUM('Investitionen-Finanzierung'!E42)</f>
        <v>0</v>
      </c>
      <c r="N22" s="33">
        <f>SUM('Investitionen-Finanzierung'!E42)</f>
        <v>0</v>
      </c>
      <c r="O22" s="32">
        <f t="shared" si="0"/>
        <v>0</v>
      </c>
    </row>
    <row r="23" spans="2:15" ht="23.25" customHeight="1">
      <c r="B23" s="31" t="s">
        <v>57</v>
      </c>
      <c r="C23" s="280"/>
      <c r="D23" s="280"/>
      <c r="E23" s="280"/>
      <c r="F23" s="280"/>
      <c r="G23" s="280"/>
      <c r="H23" s="280"/>
      <c r="I23" s="280"/>
      <c r="J23" s="280"/>
      <c r="K23" s="280"/>
      <c r="L23" s="280"/>
      <c r="M23" s="280"/>
      <c r="N23" s="281"/>
      <c r="O23" s="32">
        <f t="shared" si="0"/>
        <v>0</v>
      </c>
    </row>
    <row r="24" spans="2:15" s="30" customFormat="1" ht="23.25" customHeight="1">
      <c r="B24" s="31" t="s">
        <v>176</v>
      </c>
      <c r="C24" s="35">
        <f aca="true" t="shared" si="1" ref="C24:N24">SUM(C23)*0.31</f>
        <v>0</v>
      </c>
      <c r="D24" s="35">
        <f t="shared" si="1"/>
        <v>0</v>
      </c>
      <c r="E24" s="35">
        <f t="shared" si="1"/>
        <v>0</v>
      </c>
      <c r="F24" s="35">
        <f t="shared" si="1"/>
        <v>0</v>
      </c>
      <c r="G24" s="35">
        <f t="shared" si="1"/>
        <v>0</v>
      </c>
      <c r="H24" s="35">
        <f t="shared" si="1"/>
        <v>0</v>
      </c>
      <c r="I24" s="35">
        <f t="shared" si="1"/>
        <v>0</v>
      </c>
      <c r="J24" s="35">
        <f t="shared" si="1"/>
        <v>0</v>
      </c>
      <c r="K24" s="35">
        <f t="shared" si="1"/>
        <v>0</v>
      </c>
      <c r="L24" s="35">
        <f t="shared" si="1"/>
        <v>0</v>
      </c>
      <c r="M24" s="35">
        <f t="shared" si="1"/>
        <v>0</v>
      </c>
      <c r="N24" s="33">
        <f t="shared" si="1"/>
        <v>0</v>
      </c>
      <c r="O24" s="32">
        <f t="shared" si="0"/>
        <v>0</v>
      </c>
    </row>
    <row r="25" spans="2:15" ht="23.25" customHeight="1">
      <c r="B25" s="31" t="s">
        <v>58</v>
      </c>
      <c r="C25" s="280"/>
      <c r="D25" s="280"/>
      <c r="E25" s="280"/>
      <c r="F25" s="280"/>
      <c r="G25" s="280"/>
      <c r="H25" s="280"/>
      <c r="I25" s="280"/>
      <c r="J25" s="280"/>
      <c r="K25" s="280"/>
      <c r="L25" s="280"/>
      <c r="M25" s="280"/>
      <c r="N25" s="280"/>
      <c r="O25" s="32">
        <f t="shared" si="0"/>
        <v>0</v>
      </c>
    </row>
    <row r="26" spans="2:15" s="30" customFormat="1" ht="23.25" customHeight="1">
      <c r="B26" s="31" t="s">
        <v>178</v>
      </c>
      <c r="C26" s="35">
        <f aca="true" t="shared" si="2" ref="C26:N26">SUM(C25)*0.23</f>
        <v>0</v>
      </c>
      <c r="D26" s="35">
        <f t="shared" si="2"/>
        <v>0</v>
      </c>
      <c r="E26" s="35">
        <f t="shared" si="2"/>
        <v>0</v>
      </c>
      <c r="F26" s="35">
        <f t="shared" si="2"/>
        <v>0</v>
      </c>
      <c r="G26" s="35">
        <f t="shared" si="2"/>
        <v>0</v>
      </c>
      <c r="H26" s="35">
        <f t="shared" si="2"/>
        <v>0</v>
      </c>
      <c r="I26" s="35">
        <f t="shared" si="2"/>
        <v>0</v>
      </c>
      <c r="J26" s="35">
        <f t="shared" si="2"/>
        <v>0</v>
      </c>
      <c r="K26" s="35">
        <f t="shared" si="2"/>
        <v>0</v>
      </c>
      <c r="L26" s="35">
        <f t="shared" si="2"/>
        <v>0</v>
      </c>
      <c r="M26" s="35">
        <f t="shared" si="2"/>
        <v>0</v>
      </c>
      <c r="N26" s="33">
        <f t="shared" si="2"/>
        <v>0</v>
      </c>
      <c r="O26" s="32">
        <f t="shared" si="0"/>
        <v>0</v>
      </c>
    </row>
    <row r="27" spans="2:15" ht="23.25" customHeight="1">
      <c r="B27" s="31" t="s">
        <v>179</v>
      </c>
      <c r="C27" s="280"/>
      <c r="D27" s="280"/>
      <c r="E27" s="280"/>
      <c r="F27" s="280"/>
      <c r="G27" s="280"/>
      <c r="H27" s="280"/>
      <c r="I27" s="280"/>
      <c r="J27" s="280"/>
      <c r="K27" s="280"/>
      <c r="L27" s="280"/>
      <c r="M27" s="280"/>
      <c r="N27" s="281"/>
      <c r="O27" s="32">
        <f t="shared" si="0"/>
        <v>0</v>
      </c>
    </row>
    <row r="28" spans="2:15" ht="23.25" customHeight="1">
      <c r="B28" s="31" t="s">
        <v>59</v>
      </c>
      <c r="C28" s="146">
        <f>SUM('Investitionen-Finanzierung'!B20,'Investitionen-Finanzierung'!B21,'Investitionen-Finanzierung'!B22,'Investitionen-Finanzierung'!B24,'Investitionen-Finanzierung'!B25,'Investitionen-Finanzierung'!B27,'Investitionen-Finanzierung'!B28,'Investitionen-Finanzierung'!B29,'Investitionen-Finanzierung'!B30)</f>
        <v>0</v>
      </c>
      <c r="D28" s="280"/>
      <c r="E28" s="280"/>
      <c r="F28" s="280"/>
      <c r="G28" s="280"/>
      <c r="H28" s="280"/>
      <c r="I28" s="280"/>
      <c r="J28" s="280"/>
      <c r="K28" s="280"/>
      <c r="L28" s="280"/>
      <c r="M28" s="280"/>
      <c r="N28" s="284"/>
      <c r="O28" s="32">
        <f t="shared" si="0"/>
        <v>0</v>
      </c>
    </row>
    <row r="29" spans="2:15" ht="23.25" customHeight="1">
      <c r="B29" s="268"/>
      <c r="C29" s="36"/>
      <c r="D29" s="36"/>
      <c r="E29" s="36"/>
      <c r="F29" s="36"/>
      <c r="G29" s="36"/>
      <c r="H29" s="36"/>
      <c r="I29" s="36"/>
      <c r="J29" s="36"/>
      <c r="K29" s="36"/>
      <c r="L29" s="36"/>
      <c r="M29" s="36"/>
      <c r="N29" s="36"/>
      <c r="O29" s="37"/>
    </row>
    <row r="30" spans="2:15" s="30" customFormat="1" ht="23.25" customHeight="1">
      <c r="B30" s="38" t="s">
        <v>60</v>
      </c>
      <c r="C30" s="39">
        <f aca="true" t="shared" si="3" ref="C30:N30">SUM(C3:C28)</f>
        <v>0</v>
      </c>
      <c r="D30" s="39">
        <f t="shared" si="3"/>
        <v>0</v>
      </c>
      <c r="E30" s="39">
        <f t="shared" si="3"/>
        <v>0</v>
      </c>
      <c r="F30" s="39">
        <f t="shared" si="3"/>
        <v>0</v>
      </c>
      <c r="G30" s="39">
        <f t="shared" si="3"/>
        <v>0</v>
      </c>
      <c r="H30" s="39">
        <f t="shared" si="3"/>
        <v>0</v>
      </c>
      <c r="I30" s="39">
        <f t="shared" si="3"/>
        <v>0</v>
      </c>
      <c r="J30" s="39">
        <f t="shared" si="3"/>
        <v>0</v>
      </c>
      <c r="K30" s="39">
        <f t="shared" si="3"/>
        <v>0</v>
      </c>
      <c r="L30" s="39">
        <f t="shared" si="3"/>
        <v>0</v>
      </c>
      <c r="M30" s="39">
        <f t="shared" si="3"/>
        <v>0</v>
      </c>
      <c r="N30" s="39">
        <f t="shared" si="3"/>
        <v>0</v>
      </c>
      <c r="O30" s="39">
        <f>SUM(C30:N30)</f>
        <v>0</v>
      </c>
    </row>
    <row r="31" spans="2:15" ht="23.25" customHeight="1">
      <c r="B31" s="40" t="s">
        <v>61</v>
      </c>
      <c r="C31" s="32">
        <f>SUM('Investitionen-Finanzierung'!F4:F17)</f>
        <v>0</v>
      </c>
      <c r="D31" s="32">
        <f>SUM(C31)</f>
        <v>0</v>
      </c>
      <c r="E31" s="32">
        <f>SUM(C31)</f>
        <v>0</v>
      </c>
      <c r="F31" s="32">
        <f>SUM(C31)</f>
        <v>0</v>
      </c>
      <c r="G31" s="32">
        <f>SUM(C31)</f>
        <v>0</v>
      </c>
      <c r="H31" s="32">
        <f>SUM(C31)</f>
        <v>0</v>
      </c>
      <c r="I31" s="32">
        <f>SUM(C31)</f>
        <v>0</v>
      </c>
      <c r="J31" s="32">
        <f>SUM(C31)</f>
        <v>0</v>
      </c>
      <c r="K31" s="32">
        <f>SUM(C31)</f>
        <v>0</v>
      </c>
      <c r="L31" s="32">
        <f>SUM(C31)</f>
        <v>0</v>
      </c>
      <c r="M31" s="32">
        <f>SUM(C31)</f>
        <v>0</v>
      </c>
      <c r="N31" s="32">
        <f>SUM(C31)</f>
        <v>0</v>
      </c>
      <c r="O31" s="32">
        <f>SUM(C31:N31)</f>
        <v>0</v>
      </c>
    </row>
  </sheetData>
  <sheetProtection password="CF67" sheet="1" scenarios="1" selectLockedCells="1"/>
  <protectedRanges>
    <protectedRange sqref="C25:N25 C3:N3 C23:N23 C27:N28 C5:N21" name="Bereich1"/>
  </protectedRanges>
  <printOptions horizontalCentered="1" verticalCentered="1"/>
  <pageMargins left="0" right="0" top="0.5905511811023623" bottom="0.5905511811023623" header="0.5118110236220472" footer="0.5118110236220472"/>
  <pageSetup fitToHeight="1" fitToWidth="1" horizontalDpi="300" verticalDpi="300" orientation="landscape" paperSize="9" scale="70" r:id="rId3"/>
  <legacyDrawing r:id="rId2"/>
</worksheet>
</file>

<file path=xl/worksheets/sheet4.xml><?xml version="1.0" encoding="utf-8"?>
<worksheet xmlns="http://schemas.openxmlformats.org/spreadsheetml/2006/main" xmlns:r="http://schemas.openxmlformats.org/officeDocument/2006/relationships">
  <sheetPr>
    <tabColor indexed="14"/>
  </sheetPr>
  <dimension ref="A1:K30"/>
  <sheetViews>
    <sheetView showGridLines="0" workbookViewId="0" topLeftCell="A1">
      <selection activeCell="E20" sqref="E20"/>
    </sheetView>
  </sheetViews>
  <sheetFormatPr defaultColWidth="11.421875" defaultRowHeight="23.25" customHeight="1"/>
  <cols>
    <col min="1" max="1" width="4.28125" style="41" bestFit="1" customWidth="1"/>
    <col min="2" max="2" width="31.7109375" style="42" customWidth="1"/>
    <col min="3" max="3" width="15.421875" style="41" customWidth="1"/>
    <col min="4" max="4" width="12.00390625" style="43" customWidth="1"/>
    <col min="5" max="5" width="15.421875" style="41" customWidth="1"/>
    <col min="6" max="6" width="12.00390625" style="43" customWidth="1"/>
    <col min="7" max="7" width="15.421875" style="41" customWidth="1"/>
    <col min="8" max="8" width="12.00390625" style="43" customWidth="1"/>
    <col min="9" max="9" width="15.421875" style="41" customWidth="1"/>
    <col min="10" max="10" width="12.00390625" style="43" customWidth="1"/>
    <col min="11" max="11" width="12.8515625" style="41" customWidth="1"/>
    <col min="12" max="16384" width="11.57421875" style="41" customWidth="1"/>
  </cols>
  <sheetData>
    <row r="1" spans="1:2" ht="26.25" customHeight="1">
      <c r="A1" s="44"/>
      <c r="B1" s="45">
        <f>Deckblatt!C10</f>
        <v>0</v>
      </c>
    </row>
    <row r="2" spans="1:11" ht="46.5" customHeight="1">
      <c r="A2" s="43"/>
      <c r="B2" s="27" t="str">
        <f>CONCATENATE("Betriebsausgaben (",TEXT(_XLL.EDATUM(Deckblatt!C14,12),"MM.JJJJ")," - ",TEXT(_XLL.EDATUM(Deckblatt!C14,23),"MM.JJJJ"),")")</f>
        <v>Betriebsausgaben (01.2018 - 12.2018)</v>
      </c>
      <c r="C2" s="46" t="s">
        <v>62</v>
      </c>
      <c r="D2" s="47" t="s">
        <v>63</v>
      </c>
      <c r="E2" s="46" t="s">
        <v>64</v>
      </c>
      <c r="F2" s="47" t="s">
        <v>63</v>
      </c>
      <c r="G2" s="46" t="s">
        <v>65</v>
      </c>
      <c r="H2" s="47" t="s">
        <v>63</v>
      </c>
      <c r="I2" s="46" t="s">
        <v>66</v>
      </c>
      <c r="J2" s="47" t="s">
        <v>63</v>
      </c>
      <c r="K2" s="48" t="s">
        <v>38</v>
      </c>
    </row>
    <row r="3" spans="1:11" ht="23.25" customHeight="1">
      <c r="A3" s="43"/>
      <c r="B3" s="22" t="s">
        <v>39</v>
      </c>
      <c r="C3" s="285"/>
      <c r="D3" s="34">
        <f>SUM('Betriebliche Kosten 1. Jahr'!C3:E3)+(C3*3)</f>
        <v>0</v>
      </c>
      <c r="E3" s="285"/>
      <c r="F3" s="34">
        <f>SUM('Betriebliche Kosten 1. Jahr'!F3:H3)+(E3*3)</f>
        <v>0</v>
      </c>
      <c r="G3" s="285"/>
      <c r="H3" s="34">
        <f>SUM('Betriebliche Kosten 1. Jahr'!I3:K3)+(G3*3)</f>
        <v>0</v>
      </c>
      <c r="I3" s="285"/>
      <c r="J3" s="34">
        <f>SUM('Betriebliche Kosten 1. Jahr'!L3:N3)+(I3*3)</f>
        <v>0</v>
      </c>
      <c r="K3" s="32">
        <f aca="true" t="shared" si="0" ref="K3:K27">SUM(D3,F3,H3,J3)</f>
        <v>0</v>
      </c>
    </row>
    <row r="4" spans="1:11" s="43" customFormat="1" ht="23.25" customHeight="1">
      <c r="A4" s="217"/>
      <c r="B4" s="22" t="s">
        <v>40</v>
      </c>
      <c r="C4" s="34"/>
      <c r="D4" s="34">
        <f>SUM(Umsatzplanung!D41)*A4</f>
        <v>0</v>
      </c>
      <c r="E4" s="34"/>
      <c r="F4" s="34">
        <f>SUM(Umsatzplanung!F41)*A4</f>
        <v>0</v>
      </c>
      <c r="G4" s="34"/>
      <c r="H4" s="34">
        <f>SUM(Umsatzplanung!H41)*A4</f>
        <v>0</v>
      </c>
      <c r="I4" s="34"/>
      <c r="J4" s="34">
        <f>SUM(Umsatzplanung!J41)*A4</f>
        <v>0</v>
      </c>
      <c r="K4" s="32">
        <f t="shared" si="0"/>
        <v>0</v>
      </c>
    </row>
    <row r="5" spans="1:11" ht="23.25" customHeight="1">
      <c r="A5" s="43"/>
      <c r="B5" s="22" t="s">
        <v>41</v>
      </c>
      <c r="C5" s="285"/>
      <c r="D5" s="34">
        <f>SUM('Betriebliche Kosten 1. Jahr'!C5:E5)+(C5*3)</f>
        <v>0</v>
      </c>
      <c r="E5" s="285"/>
      <c r="F5" s="34">
        <f>SUM('Betriebliche Kosten 1. Jahr'!F5:H5)+(E5*3)</f>
        <v>0</v>
      </c>
      <c r="G5" s="285"/>
      <c r="H5" s="34">
        <f>SUM('Betriebliche Kosten 1. Jahr'!I5:K5)+(G5*3)</f>
        <v>0</v>
      </c>
      <c r="I5" s="285"/>
      <c r="J5" s="34">
        <f>SUM('Betriebliche Kosten 1. Jahr'!L5:N5)+(I5*3)</f>
        <v>0</v>
      </c>
      <c r="K5" s="32">
        <f t="shared" si="0"/>
        <v>0</v>
      </c>
    </row>
    <row r="6" spans="1:11" ht="23.25" customHeight="1">
      <c r="A6" s="43"/>
      <c r="B6" s="22" t="s">
        <v>42</v>
      </c>
      <c r="C6" s="285"/>
      <c r="D6" s="34">
        <f>SUM('Betriebliche Kosten 1. Jahr'!N6*3)+(C6*3)</f>
        <v>0</v>
      </c>
      <c r="E6" s="285"/>
      <c r="F6" s="34">
        <f>SUM('Betriebliche Kosten 1. Jahr'!N6*3)+(E6*3)</f>
        <v>0</v>
      </c>
      <c r="G6" s="285"/>
      <c r="H6" s="34">
        <f>SUM('Betriebliche Kosten 1. Jahr'!N6*3)+(G6*3)</f>
        <v>0</v>
      </c>
      <c r="I6" s="285"/>
      <c r="J6" s="34">
        <f>SUM('Betriebliche Kosten 1. Jahr'!N6*3)+(I6*3)</f>
        <v>0</v>
      </c>
      <c r="K6" s="32">
        <f t="shared" si="0"/>
        <v>0</v>
      </c>
    </row>
    <row r="7" spans="1:11" ht="23.25" customHeight="1">
      <c r="A7" s="43"/>
      <c r="B7" s="22" t="s">
        <v>43</v>
      </c>
      <c r="C7" s="285"/>
      <c r="D7" s="34">
        <f>SUM('Betriebliche Kosten 1. Jahr'!C7:E7)+C7</f>
        <v>0</v>
      </c>
      <c r="E7" s="285"/>
      <c r="F7" s="34">
        <f>SUM('Betriebliche Kosten 1. Jahr'!G7:H7)+E7</f>
        <v>0</v>
      </c>
      <c r="G7" s="285"/>
      <c r="H7" s="34">
        <f>SUM('Betriebliche Kosten 1. Jahr'!I7:K7)+G7</f>
        <v>0</v>
      </c>
      <c r="I7" s="285"/>
      <c r="J7" s="34">
        <f>SUM('Betriebliche Kosten 1. Jahr'!L7:N7)+I7</f>
        <v>0</v>
      </c>
      <c r="K7" s="32">
        <f t="shared" si="0"/>
        <v>0</v>
      </c>
    </row>
    <row r="8" spans="1:11" ht="23.25" customHeight="1">
      <c r="A8" s="43"/>
      <c r="B8" s="22" t="s">
        <v>44</v>
      </c>
      <c r="C8" s="285"/>
      <c r="D8" s="34">
        <f>SUM('Betriebliche Kosten 1. Jahr'!C8:E8)+(C8*3)</f>
        <v>0</v>
      </c>
      <c r="E8" s="285"/>
      <c r="F8" s="34">
        <f>SUM('Betriebliche Kosten 1. Jahr'!F8:H8)+(E8*3)</f>
        <v>0</v>
      </c>
      <c r="G8" s="285"/>
      <c r="H8" s="34">
        <f>SUM('Betriebliche Kosten 1. Jahr'!I8:K8)+(G8*3)</f>
        <v>0</v>
      </c>
      <c r="I8" s="285"/>
      <c r="J8" s="34">
        <f>SUM('Betriebliche Kosten 1. Jahr'!L8:N8)+(I8*3)</f>
        <v>0</v>
      </c>
      <c r="K8" s="32">
        <f t="shared" si="0"/>
        <v>0</v>
      </c>
    </row>
    <row r="9" spans="1:11" ht="23.25" customHeight="1">
      <c r="A9" s="43"/>
      <c r="B9" s="22" t="s">
        <v>45</v>
      </c>
      <c r="C9" s="285"/>
      <c r="D9" s="34">
        <f>SUM('Betriebliche Kosten 1. Jahr'!N9*3)+(C9*3)</f>
        <v>0</v>
      </c>
      <c r="E9" s="285"/>
      <c r="F9" s="34">
        <f>SUM('Betriebliche Kosten 1. Jahr'!N9*3)+(E9*3)</f>
        <v>0</v>
      </c>
      <c r="G9" s="285"/>
      <c r="H9" s="34">
        <f>SUM('Betriebliche Kosten 1. Jahr'!N9*3)+(G9*3)</f>
        <v>0</v>
      </c>
      <c r="I9" s="285"/>
      <c r="J9" s="34">
        <f>SUM('Betriebliche Kosten 1. Jahr'!N9*3)+(I9*3)</f>
        <v>0</v>
      </c>
      <c r="K9" s="32">
        <f t="shared" si="0"/>
        <v>0</v>
      </c>
    </row>
    <row r="10" spans="1:11" ht="23.25" customHeight="1">
      <c r="A10" s="43"/>
      <c r="B10" s="22" t="s">
        <v>46</v>
      </c>
      <c r="C10" s="285"/>
      <c r="D10" s="34">
        <f>SUM('Betriebliche Kosten 1. Jahr'!C10:E10)+C10*3</f>
        <v>0</v>
      </c>
      <c r="E10" s="285"/>
      <c r="F10" s="34">
        <f>SUM('Betriebliche Kosten 1. Jahr'!F10:H10)+E10*3</f>
        <v>0</v>
      </c>
      <c r="G10" s="285"/>
      <c r="H10" s="34">
        <f>SUM('Betriebliche Kosten 1. Jahr'!I10:K10)+G10*3</f>
        <v>0</v>
      </c>
      <c r="I10" s="285"/>
      <c r="J10" s="34">
        <f>SUM('Betriebliche Kosten 1. Jahr'!L10:N10)+I10*3</f>
        <v>0</v>
      </c>
      <c r="K10" s="32">
        <f t="shared" si="0"/>
        <v>0</v>
      </c>
    </row>
    <row r="11" spans="1:11" ht="23.25" customHeight="1">
      <c r="A11" s="43"/>
      <c r="B11" s="22" t="s">
        <v>47</v>
      </c>
      <c r="C11" s="285"/>
      <c r="D11" s="34">
        <f>SUM('Betriebliche Kosten 1. Jahr'!C11:E11)+C11*3</f>
        <v>0</v>
      </c>
      <c r="E11" s="285"/>
      <c r="F11" s="34">
        <f>SUM('Betriebliche Kosten 1. Jahr'!F11:H11)+E11*3</f>
        <v>0</v>
      </c>
      <c r="G11" s="285"/>
      <c r="H11" s="34">
        <f>SUM('Betriebliche Kosten 1. Jahr'!I11:K11)+G11*3</f>
        <v>0</v>
      </c>
      <c r="I11" s="285"/>
      <c r="J11" s="34">
        <f>SUM('Betriebliche Kosten 1. Jahr'!L11:N11)+I11*3</f>
        <v>0</v>
      </c>
      <c r="K11" s="32">
        <f t="shared" si="0"/>
        <v>0</v>
      </c>
    </row>
    <row r="12" spans="1:11" ht="23.25" customHeight="1">
      <c r="A12" s="43"/>
      <c r="B12" s="22" t="s">
        <v>48</v>
      </c>
      <c r="C12" s="285"/>
      <c r="D12" s="34">
        <f>SUM('Betriebliche Kosten 1. Jahr'!N12*3)+(C12*3)</f>
        <v>0</v>
      </c>
      <c r="E12" s="285"/>
      <c r="F12" s="34">
        <f>SUM('Betriebliche Kosten 1. Jahr'!N12*3)+(E12*3)</f>
        <v>0</v>
      </c>
      <c r="G12" s="285"/>
      <c r="H12" s="34">
        <f>SUM('Betriebliche Kosten 1. Jahr'!N12*3)+(G12*3)</f>
        <v>0</v>
      </c>
      <c r="I12" s="285"/>
      <c r="J12" s="34">
        <f>SUM('Betriebliche Kosten 1. Jahr'!N12*3)+(I12*3)</f>
        <v>0</v>
      </c>
      <c r="K12" s="32">
        <f t="shared" si="0"/>
        <v>0</v>
      </c>
    </row>
    <row r="13" spans="1:11" ht="23.25" customHeight="1">
      <c r="A13" s="43"/>
      <c r="B13" s="22" t="s">
        <v>49</v>
      </c>
      <c r="C13" s="285"/>
      <c r="D13" s="34">
        <f>SUM('Betriebliche Kosten 1. Jahr'!N13*3)+(C13*3)</f>
        <v>0</v>
      </c>
      <c r="E13" s="285"/>
      <c r="F13" s="34">
        <f>SUM('Betriebliche Kosten 1. Jahr'!N13*3)+(E13*3)</f>
        <v>0</v>
      </c>
      <c r="G13" s="285"/>
      <c r="H13" s="34">
        <f>SUM('Betriebliche Kosten 1. Jahr'!N13*3)+(G13*3)</f>
        <v>0</v>
      </c>
      <c r="I13" s="285"/>
      <c r="J13" s="34">
        <f>SUM('Betriebliche Kosten 1. Jahr'!N13*3)+(I13*3)</f>
        <v>0</v>
      </c>
      <c r="K13" s="32">
        <f t="shared" si="0"/>
        <v>0</v>
      </c>
    </row>
    <row r="14" spans="1:11" ht="23.25" customHeight="1">
      <c r="A14" s="43"/>
      <c r="B14" s="22" t="s">
        <v>50</v>
      </c>
      <c r="C14" s="285"/>
      <c r="D14" s="34">
        <f>SUM('Betriebliche Kosten 1. Jahr'!C14:E14)+C14*3</f>
        <v>0</v>
      </c>
      <c r="E14" s="285"/>
      <c r="F14" s="34">
        <f>SUM('Betriebliche Kosten 1. Jahr'!F14:H14)+E14*3</f>
        <v>0</v>
      </c>
      <c r="G14" s="285"/>
      <c r="H14" s="34">
        <f>SUM('Betriebliche Kosten 1. Jahr'!I14:K14)+G14*3</f>
        <v>0</v>
      </c>
      <c r="I14" s="285"/>
      <c r="J14" s="34">
        <f>SUM('Betriebliche Kosten 1. Jahr'!L14:N14)+I14*3</f>
        <v>0</v>
      </c>
      <c r="K14" s="32">
        <f t="shared" si="0"/>
        <v>0</v>
      </c>
    </row>
    <row r="15" spans="1:11" ht="23.25" customHeight="1">
      <c r="A15" s="43"/>
      <c r="B15" s="22" t="s">
        <v>51</v>
      </c>
      <c r="C15" s="285"/>
      <c r="D15" s="34">
        <f>SUM('Betriebliche Kosten 1. Jahr'!C15:E15)+C15*3</f>
        <v>0</v>
      </c>
      <c r="E15" s="285"/>
      <c r="F15" s="34">
        <f>SUM('Betriebliche Kosten 1. Jahr'!F15:H15)+E15*3</f>
        <v>0</v>
      </c>
      <c r="G15" s="285"/>
      <c r="H15" s="34">
        <f>SUM('Betriebliche Kosten 1. Jahr'!I15:K15)+G15*3</f>
        <v>0</v>
      </c>
      <c r="I15" s="285"/>
      <c r="J15" s="34">
        <f>SUM('Betriebliche Kosten 1. Jahr'!L15:N15)+I15*3</f>
        <v>0</v>
      </c>
      <c r="K15" s="32">
        <f t="shared" si="0"/>
        <v>0</v>
      </c>
    </row>
    <row r="16" spans="1:11" ht="23.25" customHeight="1">
      <c r="A16" s="43"/>
      <c r="B16" s="22" t="s">
        <v>67</v>
      </c>
      <c r="C16" s="285"/>
      <c r="D16" s="34">
        <f>SUM('Betriebliche Kosten 1. Jahr'!C16:E16)+C16*3</f>
        <v>0</v>
      </c>
      <c r="E16" s="285"/>
      <c r="F16" s="34">
        <f>SUM('Betriebliche Kosten 1. Jahr'!F16:H16)+E16*3</f>
        <v>0</v>
      </c>
      <c r="G16" s="285"/>
      <c r="H16" s="34">
        <f>SUM('Betriebliche Kosten 1. Jahr'!I16:K16)+G16*3</f>
        <v>0</v>
      </c>
      <c r="I16" s="285"/>
      <c r="J16" s="34">
        <f>SUM('Betriebliche Kosten 1. Jahr'!L16:N16)+I16*3</f>
        <v>0</v>
      </c>
      <c r="K16" s="32">
        <f t="shared" si="0"/>
        <v>0</v>
      </c>
    </row>
    <row r="17" spans="1:11" ht="23.25" customHeight="1">
      <c r="A17" s="43"/>
      <c r="B17" s="22" t="s">
        <v>53</v>
      </c>
      <c r="C17" s="285"/>
      <c r="D17" s="34">
        <f>SUM('Betriebliche Kosten 1. Jahr'!C17:E17)+C17*3</f>
        <v>0</v>
      </c>
      <c r="E17" s="285"/>
      <c r="F17" s="34">
        <f>SUM('Betriebliche Kosten 1. Jahr'!F17:H17)+E17*3</f>
        <v>0</v>
      </c>
      <c r="G17" s="285"/>
      <c r="H17" s="34">
        <f>SUM('Betriebliche Kosten 1. Jahr'!I17:K17)+G17*3</f>
        <v>0</v>
      </c>
      <c r="I17" s="285"/>
      <c r="J17" s="34">
        <f>SUM('Betriebliche Kosten 1. Jahr'!L17:N17)+I17*3</f>
        <v>0</v>
      </c>
      <c r="K17" s="32">
        <f t="shared" si="0"/>
        <v>0</v>
      </c>
    </row>
    <row r="18" spans="1:11" ht="23.25" customHeight="1">
      <c r="A18" s="43"/>
      <c r="B18" s="22" t="s">
        <v>54</v>
      </c>
      <c r="C18" s="285"/>
      <c r="D18" s="34">
        <f>SUM('Betriebliche Kosten 1. Jahr'!C18:E18)+C18*3</f>
        <v>0</v>
      </c>
      <c r="E18" s="285"/>
      <c r="F18" s="34">
        <f>SUM('Betriebliche Kosten 1. Jahr'!F18:H18)+E18*3</f>
        <v>0</v>
      </c>
      <c r="G18" s="285"/>
      <c r="H18" s="34">
        <f>SUM('Betriebliche Kosten 1. Jahr'!I18:K18)+G18*3</f>
        <v>0</v>
      </c>
      <c r="I18" s="285"/>
      <c r="J18" s="34">
        <f>SUM('Betriebliche Kosten 1. Jahr'!L18:N18)+I18*3</f>
        <v>0</v>
      </c>
      <c r="K18" s="32">
        <f t="shared" si="0"/>
        <v>0</v>
      </c>
    </row>
    <row r="19" spans="1:11" ht="23.25" customHeight="1">
      <c r="A19" s="43"/>
      <c r="B19" s="22" t="s">
        <v>55</v>
      </c>
      <c r="C19" s="285"/>
      <c r="D19" s="34">
        <f>SUM('Betriebliche Kosten 1. Jahr'!N19*3)+(C19*3)</f>
        <v>0</v>
      </c>
      <c r="E19" s="285"/>
      <c r="F19" s="34">
        <f>SUM('Betriebliche Kosten 1. Jahr'!N19*3)+(E19*3)</f>
        <v>0</v>
      </c>
      <c r="G19" s="285"/>
      <c r="H19" s="34">
        <f>SUM('Betriebliche Kosten 1. Jahr'!N19*3)+(G19*3)</f>
        <v>0</v>
      </c>
      <c r="I19" s="285"/>
      <c r="J19" s="34">
        <f>SUM('Betriebliche Kosten 1. Jahr'!N19*3)+(I19*3)</f>
        <v>0</v>
      </c>
      <c r="K19" s="32">
        <f t="shared" si="0"/>
        <v>0</v>
      </c>
    </row>
    <row r="20" spans="1:11" ht="23.25" customHeight="1">
      <c r="A20" s="43"/>
      <c r="B20" s="273"/>
      <c r="C20" s="286"/>
      <c r="D20" s="34">
        <f>SUM('Betriebliche Kosten 1. Jahr'!N20*3)+(C20*3)</f>
        <v>0</v>
      </c>
      <c r="E20" s="286"/>
      <c r="F20" s="34">
        <f>SUM('Betriebliche Kosten 1. Jahr'!N20*3)+(E20*3)</f>
        <v>0</v>
      </c>
      <c r="G20" s="286"/>
      <c r="H20" s="34">
        <f>SUM('Betriebliche Kosten 1. Jahr'!N20*3)+(G20*3)</f>
        <v>0</v>
      </c>
      <c r="I20" s="286"/>
      <c r="J20" s="34">
        <f>SUM('Betriebliche Kosten 1. Jahr'!N20*3)+(I20*3)</f>
        <v>0</v>
      </c>
      <c r="K20" s="32">
        <f t="shared" si="0"/>
        <v>0</v>
      </c>
    </row>
    <row r="21" spans="1:11" ht="23.25" customHeight="1">
      <c r="A21" s="43"/>
      <c r="B21" s="273"/>
      <c r="C21" s="286"/>
      <c r="D21" s="34">
        <f>SUM('Betriebliche Kosten 1. Jahr'!N21*3)+(C21*3)</f>
        <v>0</v>
      </c>
      <c r="E21" s="286"/>
      <c r="F21" s="34">
        <f>SUM('Betriebliche Kosten 1. Jahr'!N21*3)+(E21*3)</f>
        <v>0</v>
      </c>
      <c r="G21" s="286"/>
      <c r="H21" s="34">
        <f>SUM('Betriebliche Kosten 1. Jahr'!N21*3)+(G21*3)</f>
        <v>0</v>
      </c>
      <c r="I21" s="286"/>
      <c r="J21" s="34">
        <f>SUM('Betriebliche Kosten 1. Jahr'!N21*3)+(I21*3)</f>
        <v>0</v>
      </c>
      <c r="K21" s="32">
        <f t="shared" si="0"/>
        <v>0</v>
      </c>
    </row>
    <row r="22" spans="2:11" ht="23.25" customHeight="1">
      <c r="B22" s="22" t="s">
        <v>56</v>
      </c>
      <c r="C22" s="33">
        <f>SUM('Investitionen-Finanzierung'!G42)+('Investitionen-Finanzierung'!E50)</f>
        <v>0</v>
      </c>
      <c r="D22" s="33">
        <f>SUM(C22)*3</f>
        <v>0</v>
      </c>
      <c r="E22" s="33">
        <f>SUM('Investitionen-Finanzierung'!G42)+('Investitionen-Finanzierung'!E50)</f>
        <v>0</v>
      </c>
      <c r="F22" s="33">
        <f>SUM(E22)*3</f>
        <v>0</v>
      </c>
      <c r="G22" s="33">
        <f>SUM('Investitionen-Finanzierung'!G42)+('Investitionen-Finanzierung'!E50)</f>
        <v>0</v>
      </c>
      <c r="H22" s="33">
        <f>SUM(G22)*3</f>
        <v>0</v>
      </c>
      <c r="I22" s="33">
        <f>SUM('Investitionen-Finanzierung'!G42)+('Investitionen-Finanzierung'!E50)</f>
        <v>0</v>
      </c>
      <c r="J22" s="33">
        <f>SUM(I22)*3</f>
        <v>0</v>
      </c>
      <c r="K22" s="32">
        <f t="shared" si="0"/>
        <v>0</v>
      </c>
    </row>
    <row r="23" spans="2:11" ht="23.25" customHeight="1">
      <c r="B23" s="22" t="s">
        <v>57</v>
      </c>
      <c r="C23" s="285"/>
      <c r="D23" s="34">
        <f>SUM(C23*3)</f>
        <v>0</v>
      </c>
      <c r="E23" s="285"/>
      <c r="F23" s="34">
        <f>SUM(E23*3)</f>
        <v>0</v>
      </c>
      <c r="G23" s="285"/>
      <c r="H23" s="34">
        <f>SUM(G23*3)</f>
        <v>0</v>
      </c>
      <c r="I23" s="285"/>
      <c r="J23" s="34">
        <f>SUM(I23*3)</f>
        <v>0</v>
      </c>
      <c r="K23" s="32">
        <f t="shared" si="0"/>
        <v>0</v>
      </c>
    </row>
    <row r="24" spans="2:11" s="43" customFormat="1" ht="23.25" customHeight="1">
      <c r="B24" s="22" t="s">
        <v>176</v>
      </c>
      <c r="C24" s="34">
        <f>SUM(C23)*0.31</f>
        <v>0</v>
      </c>
      <c r="D24" s="34">
        <f>SUM(C24*3)</f>
        <v>0</v>
      </c>
      <c r="E24" s="34">
        <f>SUM(E23)*0.31</f>
        <v>0</v>
      </c>
      <c r="F24" s="34">
        <f>SUM(E24*3)</f>
        <v>0</v>
      </c>
      <c r="G24" s="34">
        <f>SUM(G23)*0.31</f>
        <v>0</v>
      </c>
      <c r="H24" s="34">
        <f>SUM(G24*3)</f>
        <v>0</v>
      </c>
      <c r="I24" s="34">
        <f>SUM(I23)*0.31</f>
        <v>0</v>
      </c>
      <c r="J24" s="34">
        <f>SUM(I24*3)</f>
        <v>0</v>
      </c>
      <c r="K24" s="32">
        <f t="shared" si="0"/>
        <v>0</v>
      </c>
    </row>
    <row r="25" spans="2:11" ht="23.25" customHeight="1">
      <c r="B25" s="22" t="s">
        <v>58</v>
      </c>
      <c r="C25" s="285"/>
      <c r="D25" s="34">
        <f>SUM(C25*3)</f>
        <v>0</v>
      </c>
      <c r="E25" s="285"/>
      <c r="F25" s="34">
        <f>SUM(E25*3)</f>
        <v>0</v>
      </c>
      <c r="G25" s="285"/>
      <c r="H25" s="34">
        <f>SUM(G25*3)</f>
        <v>0</v>
      </c>
      <c r="I25" s="285"/>
      <c r="J25" s="34">
        <f>SUM(I25*3)</f>
        <v>0</v>
      </c>
      <c r="K25" s="32">
        <f t="shared" si="0"/>
        <v>0</v>
      </c>
    </row>
    <row r="26" spans="2:11" s="43" customFormat="1" ht="23.25" customHeight="1">
      <c r="B26" s="22" t="s">
        <v>178</v>
      </c>
      <c r="C26" s="34">
        <f>SUM(C25)*0.23</f>
        <v>0</v>
      </c>
      <c r="D26" s="34">
        <f>SUM(C26*3)</f>
        <v>0</v>
      </c>
      <c r="E26" s="34">
        <f>SUM(E25)*0.23</f>
        <v>0</v>
      </c>
      <c r="F26" s="34">
        <f>SUM(E26*3)</f>
        <v>0</v>
      </c>
      <c r="G26" s="34">
        <f>SUM(G25)*0.23</f>
        <v>0</v>
      </c>
      <c r="H26" s="34">
        <f>SUM(G26*3)</f>
        <v>0</v>
      </c>
      <c r="I26" s="34">
        <f>SUM(I25)*0.23</f>
        <v>0</v>
      </c>
      <c r="J26" s="34">
        <f>SUM(I26*3)</f>
        <v>0</v>
      </c>
      <c r="K26" s="32">
        <f t="shared" si="0"/>
        <v>0</v>
      </c>
    </row>
    <row r="27" spans="2:11" ht="23.25" customHeight="1">
      <c r="B27" s="22" t="s">
        <v>179</v>
      </c>
      <c r="C27" s="285"/>
      <c r="D27" s="34">
        <f>SUM(C27*3)</f>
        <v>0</v>
      </c>
      <c r="E27" s="285"/>
      <c r="F27" s="34">
        <f>SUM(E27*3)</f>
        <v>0</v>
      </c>
      <c r="G27" s="285"/>
      <c r="H27" s="34">
        <f>SUM(G27*3)</f>
        <v>0</v>
      </c>
      <c r="I27" s="285"/>
      <c r="J27" s="34">
        <f>SUM(I27*3)</f>
        <v>0</v>
      </c>
      <c r="K27" s="32">
        <f t="shared" si="0"/>
        <v>0</v>
      </c>
    </row>
    <row r="28" spans="2:11" s="43" customFormat="1" ht="15.75" customHeight="1" thickBot="1">
      <c r="B28" s="49"/>
      <c r="C28" s="50"/>
      <c r="D28" s="51"/>
      <c r="E28" s="50"/>
      <c r="F28" s="51"/>
      <c r="G28" s="50"/>
      <c r="H28" s="51"/>
      <c r="I28" s="50"/>
      <c r="J28" s="37"/>
      <c r="K28" s="37"/>
    </row>
    <row r="29" spans="2:11" s="43" customFormat="1" ht="23.25" customHeight="1" thickTop="1">
      <c r="B29" s="27" t="s">
        <v>60</v>
      </c>
      <c r="C29" s="39"/>
      <c r="D29" s="39">
        <f>SUM(D3:D27)</f>
        <v>0</v>
      </c>
      <c r="E29" s="39"/>
      <c r="F29" s="39">
        <f>SUM(F3:F27)</f>
        <v>0</v>
      </c>
      <c r="G29" s="39"/>
      <c r="H29" s="39">
        <f>SUM(H3:H27)</f>
        <v>0</v>
      </c>
      <c r="I29" s="39"/>
      <c r="J29" s="39">
        <f>SUM(J3:J27)</f>
        <v>0</v>
      </c>
      <c r="K29" s="39">
        <f>SUM(D29,F29,H29,J29)</f>
        <v>0</v>
      </c>
    </row>
    <row r="30" spans="2:11" ht="23.25" customHeight="1">
      <c r="B30" s="52" t="s">
        <v>61</v>
      </c>
      <c r="C30" s="32"/>
      <c r="D30" s="32">
        <f>SUM('Investitionen-Finanzierung'!G4:G17)*3</f>
        <v>0</v>
      </c>
      <c r="E30" s="32"/>
      <c r="F30" s="32">
        <f>SUM(D30)</f>
        <v>0</v>
      </c>
      <c r="G30" s="32"/>
      <c r="H30" s="32">
        <f>SUM(D30)</f>
        <v>0</v>
      </c>
      <c r="I30" s="32"/>
      <c r="J30" s="32">
        <f>SUM(D30)</f>
        <v>0</v>
      </c>
      <c r="K30" s="32">
        <f>SUM(D30,F30,H30,J30)</f>
        <v>0</v>
      </c>
    </row>
  </sheetData>
  <sheetProtection password="CF67" sheet="1" scenarios="1" selectLockedCells="1"/>
  <printOptions horizontalCentered="1" verticalCentered="1"/>
  <pageMargins left="0.1968503937007874" right="0" top="0.3937007874015748" bottom="0.3937007874015748" header="0.31496062992125984" footer="0.31496062992125984"/>
  <pageSetup horizontalDpi="300" verticalDpi="3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tabColor indexed="36"/>
  </sheetPr>
  <dimension ref="A1:K30"/>
  <sheetViews>
    <sheetView showGridLines="0" workbookViewId="0" topLeftCell="A1">
      <selection activeCell="I23" sqref="I23"/>
    </sheetView>
  </sheetViews>
  <sheetFormatPr defaultColWidth="11.421875" defaultRowHeight="23.25" customHeight="1"/>
  <cols>
    <col min="1" max="1" width="4.421875" style="53" customWidth="1"/>
    <col min="2" max="2" width="32.421875" style="54" bestFit="1" customWidth="1"/>
    <col min="3" max="3" width="15.421875" style="53" customWidth="1"/>
    <col min="4" max="4" width="12.00390625" style="53" customWidth="1"/>
    <col min="5" max="5" width="15.421875" style="53" customWidth="1"/>
    <col min="6" max="6" width="12.00390625" style="53" customWidth="1"/>
    <col min="7" max="7" width="15.421875" style="53" customWidth="1"/>
    <col min="8" max="8" width="12.00390625" style="53" customWidth="1"/>
    <col min="9" max="9" width="15.421875" style="53" customWidth="1"/>
    <col min="10" max="10" width="12.00390625" style="53" customWidth="1"/>
    <col min="11" max="11" width="12.8515625" style="53" customWidth="1"/>
    <col min="12" max="16384" width="11.57421875" style="53" customWidth="1"/>
  </cols>
  <sheetData>
    <row r="1" ht="26.25" customHeight="1">
      <c r="B1" s="55">
        <f>Deckblatt!C10</f>
        <v>0</v>
      </c>
    </row>
    <row r="2" spans="2:11" s="56" customFormat="1" ht="46.5" customHeight="1">
      <c r="B2" s="57" t="str">
        <f>CONCATENATE("Betriebsausgaben (",TEXT(_XLL.EDATUM(Deckblatt!C14,24),"MM.JJJJ")," - ",TEXT(_XLL.EDATUM(Deckblatt!C14,35),"MM.JJJJ"),")")</f>
        <v>Betriebsausgaben (01.2019 - 12.2019)</v>
      </c>
      <c r="C2" s="46" t="s">
        <v>62</v>
      </c>
      <c r="D2" s="58" t="s">
        <v>68</v>
      </c>
      <c r="E2" s="46" t="s">
        <v>64</v>
      </c>
      <c r="F2" s="58" t="s">
        <v>68</v>
      </c>
      <c r="G2" s="46" t="s">
        <v>65</v>
      </c>
      <c r="H2" s="58" t="s">
        <v>68</v>
      </c>
      <c r="I2" s="46" t="s">
        <v>66</v>
      </c>
      <c r="J2" s="58" t="s">
        <v>68</v>
      </c>
      <c r="K2" s="193" t="s">
        <v>38</v>
      </c>
    </row>
    <row r="3" spans="2:11" ht="23.25" customHeight="1">
      <c r="B3" s="54" t="s">
        <v>39</v>
      </c>
      <c r="C3" s="285"/>
      <c r="D3" s="59">
        <f>SUM('Betriebliche Kosten 2. Jahr'!D3)+(C3*3)</f>
        <v>0</v>
      </c>
      <c r="E3" s="285"/>
      <c r="F3" s="59">
        <f>SUM('Betriebliche Kosten 2. Jahr'!F3)+(E3*3)</f>
        <v>0</v>
      </c>
      <c r="G3" s="285"/>
      <c r="H3" s="59">
        <f>SUM('Betriebliche Kosten 2. Jahr'!H3)+(G3*3)</f>
        <v>0</v>
      </c>
      <c r="I3" s="285"/>
      <c r="J3" s="59">
        <f>SUM('Betriebliche Kosten 2. Jahr'!J3)+(I3*3)</f>
        <v>0</v>
      </c>
      <c r="K3" s="60">
        <f aca="true" t="shared" si="0" ref="K3:K27">SUM(D3,F3,H3,J3)</f>
        <v>0</v>
      </c>
    </row>
    <row r="4" spans="1:11" ht="23.25" customHeight="1">
      <c r="A4" s="287"/>
      <c r="B4" s="54" t="s">
        <v>40</v>
      </c>
      <c r="C4" s="61"/>
      <c r="D4" s="59">
        <f>SUM(Umsatzplanung!Q41)*A4</f>
        <v>0</v>
      </c>
      <c r="E4" s="61"/>
      <c r="F4" s="59">
        <f>SUM(Umsatzplanung!S41)*A4</f>
        <v>0</v>
      </c>
      <c r="G4" s="61"/>
      <c r="H4" s="59">
        <f>SUM(Umsatzplanung!U41)*A4</f>
        <v>0</v>
      </c>
      <c r="I4" s="61"/>
      <c r="J4" s="59">
        <f>SUM(Umsatzplanung!W41)*A4</f>
        <v>0</v>
      </c>
      <c r="K4" s="60">
        <f t="shared" si="0"/>
        <v>0</v>
      </c>
    </row>
    <row r="5" spans="2:11" ht="23.25" customHeight="1">
      <c r="B5" s="54" t="s">
        <v>41</v>
      </c>
      <c r="C5" s="285"/>
      <c r="D5" s="59">
        <f>SUM('Betriebliche Kosten 2. Jahr'!D5)+(C5*3)</f>
        <v>0</v>
      </c>
      <c r="E5" s="285"/>
      <c r="F5" s="59">
        <f>SUM('Betriebliche Kosten 2. Jahr'!F5)+(E5*3)</f>
        <v>0</v>
      </c>
      <c r="G5" s="285"/>
      <c r="H5" s="59">
        <f>SUM('Betriebliche Kosten 2. Jahr'!H5)+(G5*3)</f>
        <v>0</v>
      </c>
      <c r="I5" s="285"/>
      <c r="J5" s="59">
        <f>SUM('Betriebliche Kosten 2. Jahr'!J5)+(I5*3)</f>
        <v>0</v>
      </c>
      <c r="K5" s="60">
        <f t="shared" si="0"/>
        <v>0</v>
      </c>
    </row>
    <row r="6" spans="2:11" ht="23.25" customHeight="1">
      <c r="B6" s="54" t="s">
        <v>42</v>
      </c>
      <c r="C6" s="285"/>
      <c r="D6" s="59">
        <f>SUM('Betriebliche Kosten 2. Jahr'!D6)+(C6*3)</f>
        <v>0</v>
      </c>
      <c r="E6" s="285"/>
      <c r="F6" s="59">
        <f>SUM('Betriebliche Kosten 2. Jahr'!F6)+(E6*3)</f>
        <v>0</v>
      </c>
      <c r="G6" s="285"/>
      <c r="H6" s="59">
        <f>SUM('Betriebliche Kosten 2. Jahr'!H6)+(G6*3)</f>
        <v>0</v>
      </c>
      <c r="I6" s="285"/>
      <c r="J6" s="59">
        <f>SUM('Betriebliche Kosten 2. Jahr'!J6)+(I6*3)</f>
        <v>0</v>
      </c>
      <c r="K6" s="60">
        <f t="shared" si="0"/>
        <v>0</v>
      </c>
    </row>
    <row r="7" spans="2:11" ht="23.25" customHeight="1">
      <c r="B7" s="54" t="s">
        <v>43</v>
      </c>
      <c r="C7" s="285"/>
      <c r="D7" s="59">
        <f>SUM('Betriebliche Kosten 2. Jahr'!D7)+(C7)</f>
        <v>0</v>
      </c>
      <c r="E7" s="285"/>
      <c r="F7" s="59">
        <f>SUM('Betriebliche Kosten 2. Jahr'!F7)+(E7)</f>
        <v>0</v>
      </c>
      <c r="G7" s="285"/>
      <c r="H7" s="59">
        <f>SUM('Betriebliche Kosten 2. Jahr'!H7)+(G7)</f>
        <v>0</v>
      </c>
      <c r="I7" s="285"/>
      <c r="J7" s="59">
        <f>SUM('Betriebliche Kosten 2. Jahr'!J7)+(I7)</f>
        <v>0</v>
      </c>
      <c r="K7" s="60">
        <f t="shared" si="0"/>
        <v>0</v>
      </c>
    </row>
    <row r="8" spans="2:11" ht="23.25" customHeight="1">
      <c r="B8" s="54" t="s">
        <v>44</v>
      </c>
      <c r="C8" s="285"/>
      <c r="D8" s="59">
        <f>SUM('Betriebliche Kosten 2. Jahr'!D8)+(C8*3)</f>
        <v>0</v>
      </c>
      <c r="E8" s="285"/>
      <c r="F8" s="59">
        <f>SUM('Betriebliche Kosten 2. Jahr'!F8)+(E8*3)</f>
        <v>0</v>
      </c>
      <c r="G8" s="285"/>
      <c r="H8" s="59">
        <f>SUM('Betriebliche Kosten 2. Jahr'!H8)+(G8*3)</f>
        <v>0</v>
      </c>
      <c r="I8" s="285"/>
      <c r="J8" s="59">
        <f>SUM('Betriebliche Kosten 2. Jahr'!J8)+(I8*3)</f>
        <v>0</v>
      </c>
      <c r="K8" s="60">
        <f t="shared" si="0"/>
        <v>0</v>
      </c>
    </row>
    <row r="9" spans="2:11" ht="23.25" customHeight="1">
      <c r="B9" s="54" t="s">
        <v>45</v>
      </c>
      <c r="C9" s="285"/>
      <c r="D9" s="59">
        <f>SUM('Betriebliche Kosten 2. Jahr'!D9)+(C9*3)</f>
        <v>0</v>
      </c>
      <c r="E9" s="285"/>
      <c r="F9" s="59">
        <f>SUM('Betriebliche Kosten 2. Jahr'!F9)+(E9*3)</f>
        <v>0</v>
      </c>
      <c r="G9" s="285"/>
      <c r="H9" s="59">
        <f>SUM('Betriebliche Kosten 2. Jahr'!H9)+(G9*3)</f>
        <v>0</v>
      </c>
      <c r="I9" s="285"/>
      <c r="J9" s="59">
        <f>SUM('Betriebliche Kosten 2. Jahr'!J9)+(I9*3)</f>
        <v>0</v>
      </c>
      <c r="K9" s="60">
        <f t="shared" si="0"/>
        <v>0</v>
      </c>
    </row>
    <row r="10" spans="2:11" ht="23.25" customHeight="1">
      <c r="B10" s="54" t="s">
        <v>46</v>
      </c>
      <c r="C10" s="285"/>
      <c r="D10" s="59">
        <f>SUM('Betriebliche Kosten 2. Jahr'!D10)+(C10*3)</f>
        <v>0</v>
      </c>
      <c r="E10" s="285"/>
      <c r="F10" s="59">
        <f>SUM('Betriebliche Kosten 2. Jahr'!F10)+(E10*3)</f>
        <v>0</v>
      </c>
      <c r="G10" s="285"/>
      <c r="H10" s="59">
        <f>SUM('Betriebliche Kosten 2. Jahr'!H10)+(G10*3)</f>
        <v>0</v>
      </c>
      <c r="I10" s="285"/>
      <c r="J10" s="59">
        <f>SUM('Betriebliche Kosten 2. Jahr'!J10)+(I10*3)</f>
        <v>0</v>
      </c>
      <c r="K10" s="60">
        <f t="shared" si="0"/>
        <v>0</v>
      </c>
    </row>
    <row r="11" spans="2:11" ht="23.25" customHeight="1">
      <c r="B11" s="54" t="s">
        <v>47</v>
      </c>
      <c r="C11" s="285"/>
      <c r="D11" s="59">
        <f>SUM('Betriebliche Kosten 2. Jahr'!D11)+(C11*3)</f>
        <v>0</v>
      </c>
      <c r="E11" s="285"/>
      <c r="F11" s="59">
        <f>SUM('Betriebliche Kosten 2. Jahr'!F11)+(E11*3)</f>
        <v>0</v>
      </c>
      <c r="G11" s="285"/>
      <c r="H11" s="59">
        <f>SUM('Betriebliche Kosten 2. Jahr'!H11)+(G11*3)</f>
        <v>0</v>
      </c>
      <c r="I11" s="285"/>
      <c r="J11" s="59">
        <f>SUM('Betriebliche Kosten 2. Jahr'!J11)+(I11*3)</f>
        <v>0</v>
      </c>
      <c r="K11" s="60">
        <f t="shared" si="0"/>
        <v>0</v>
      </c>
    </row>
    <row r="12" spans="2:11" ht="23.25" customHeight="1">
      <c r="B12" s="54" t="s">
        <v>48</v>
      </c>
      <c r="C12" s="285"/>
      <c r="D12" s="59">
        <f>SUM('Betriebliche Kosten 2. Jahr'!D12)+(C12*3)</f>
        <v>0</v>
      </c>
      <c r="E12" s="285"/>
      <c r="F12" s="59">
        <f>SUM('Betriebliche Kosten 2. Jahr'!F12)+(E12*3)</f>
        <v>0</v>
      </c>
      <c r="G12" s="285"/>
      <c r="H12" s="59">
        <f>SUM('Betriebliche Kosten 2. Jahr'!H12)+(G12*3)</f>
        <v>0</v>
      </c>
      <c r="I12" s="285"/>
      <c r="J12" s="59">
        <f>SUM('Betriebliche Kosten 2. Jahr'!J12)+(I12*3)</f>
        <v>0</v>
      </c>
      <c r="K12" s="60">
        <f t="shared" si="0"/>
        <v>0</v>
      </c>
    </row>
    <row r="13" spans="2:11" ht="23.25" customHeight="1">
      <c r="B13" s="54" t="s">
        <v>49</v>
      </c>
      <c r="C13" s="285"/>
      <c r="D13" s="59">
        <f>SUM('Betriebliche Kosten 2. Jahr'!D13)+(C13*3)</f>
        <v>0</v>
      </c>
      <c r="E13" s="285"/>
      <c r="F13" s="59">
        <f>SUM('Betriebliche Kosten 2. Jahr'!F13)+(E13*3)</f>
        <v>0</v>
      </c>
      <c r="G13" s="285"/>
      <c r="H13" s="59">
        <f>SUM('Betriebliche Kosten 2. Jahr'!H13)+(G13*3)</f>
        <v>0</v>
      </c>
      <c r="I13" s="285"/>
      <c r="J13" s="59">
        <f>SUM('Betriebliche Kosten 2. Jahr'!J13)+(I13*3)</f>
        <v>0</v>
      </c>
      <c r="K13" s="60">
        <f t="shared" si="0"/>
        <v>0</v>
      </c>
    </row>
    <row r="14" spans="2:11" ht="23.25" customHeight="1">
      <c r="B14" s="54" t="s">
        <v>50</v>
      </c>
      <c r="C14" s="285"/>
      <c r="D14" s="59">
        <f>SUM('Betriebliche Kosten 2. Jahr'!D14)+(C14*3)</f>
        <v>0</v>
      </c>
      <c r="E14" s="285"/>
      <c r="F14" s="59">
        <f>SUM('Betriebliche Kosten 2. Jahr'!F14)+(E14*3)</f>
        <v>0</v>
      </c>
      <c r="G14" s="285"/>
      <c r="H14" s="59">
        <f>SUM('Betriebliche Kosten 2. Jahr'!H14)+(G14*3)</f>
        <v>0</v>
      </c>
      <c r="I14" s="285"/>
      <c r="J14" s="59">
        <f>SUM('Betriebliche Kosten 2. Jahr'!J14)+(I14*3)</f>
        <v>0</v>
      </c>
      <c r="K14" s="60">
        <f t="shared" si="0"/>
        <v>0</v>
      </c>
    </row>
    <row r="15" spans="2:11" ht="23.25" customHeight="1">
      <c r="B15" s="54" t="s">
        <v>51</v>
      </c>
      <c r="C15" s="285"/>
      <c r="D15" s="59">
        <f>SUM('Betriebliche Kosten 2. Jahr'!D15)+(C15)</f>
        <v>0</v>
      </c>
      <c r="E15" s="285"/>
      <c r="F15" s="59">
        <f>SUM('Betriebliche Kosten 2. Jahr'!F15)+(E15)</f>
        <v>0</v>
      </c>
      <c r="G15" s="285"/>
      <c r="H15" s="59">
        <f>SUM('Betriebliche Kosten 2. Jahr'!H15)+(G15)</f>
        <v>0</v>
      </c>
      <c r="I15" s="285"/>
      <c r="J15" s="59">
        <f>SUM('Betriebliche Kosten 2. Jahr'!J15)+(I15*3)</f>
        <v>0</v>
      </c>
      <c r="K15" s="60">
        <f t="shared" si="0"/>
        <v>0</v>
      </c>
    </row>
    <row r="16" spans="2:11" ht="23.25" customHeight="1">
      <c r="B16" s="54" t="s">
        <v>67</v>
      </c>
      <c r="C16" s="285"/>
      <c r="D16" s="59">
        <f>SUM('Betriebliche Kosten 2. Jahr'!D16)+(C16)</f>
        <v>0</v>
      </c>
      <c r="E16" s="285"/>
      <c r="F16" s="59">
        <f>SUM('Betriebliche Kosten 2. Jahr'!F16)+(E16)</f>
        <v>0</v>
      </c>
      <c r="G16" s="285"/>
      <c r="H16" s="59">
        <f>SUM('Betriebliche Kosten 2. Jahr'!H16)+(G16)</f>
        <v>0</v>
      </c>
      <c r="I16" s="285"/>
      <c r="J16" s="59">
        <f>SUM('Betriebliche Kosten 2. Jahr'!J16)+(I16*3)</f>
        <v>0</v>
      </c>
      <c r="K16" s="60">
        <f t="shared" si="0"/>
        <v>0</v>
      </c>
    </row>
    <row r="17" spans="2:11" ht="23.25" customHeight="1">
      <c r="B17" s="54" t="s">
        <v>53</v>
      </c>
      <c r="C17" s="285"/>
      <c r="D17" s="59">
        <f>SUM('Betriebliche Kosten 2. Jahr'!D17)+(C17*3)</f>
        <v>0</v>
      </c>
      <c r="E17" s="285"/>
      <c r="F17" s="59">
        <f>SUM('Betriebliche Kosten 2. Jahr'!F17)+(E17*3)</f>
        <v>0</v>
      </c>
      <c r="G17" s="285"/>
      <c r="H17" s="59">
        <f>SUM('Betriebliche Kosten 2. Jahr'!H17)+(G17*3)</f>
        <v>0</v>
      </c>
      <c r="I17" s="285"/>
      <c r="J17" s="59">
        <f>SUM('Betriebliche Kosten 2. Jahr'!J17)+(I17*3)</f>
        <v>0</v>
      </c>
      <c r="K17" s="60">
        <f t="shared" si="0"/>
        <v>0</v>
      </c>
    </row>
    <row r="18" spans="2:11" ht="23.25" customHeight="1">
      <c r="B18" s="54" t="s">
        <v>54</v>
      </c>
      <c r="C18" s="285"/>
      <c r="D18" s="59">
        <f>SUM('Betriebliche Kosten 2. Jahr'!D18)+(C18*3)</f>
        <v>0</v>
      </c>
      <c r="E18" s="285"/>
      <c r="F18" s="59">
        <f>SUM('Betriebliche Kosten 2. Jahr'!F18)+(E18*3)</f>
        <v>0</v>
      </c>
      <c r="G18" s="285"/>
      <c r="H18" s="59">
        <f>SUM('Betriebliche Kosten 2. Jahr'!H18)+(G18*3)</f>
        <v>0</v>
      </c>
      <c r="I18" s="285"/>
      <c r="J18" s="59">
        <f>SUM('Betriebliche Kosten 2. Jahr'!J18)+(I18*3)</f>
        <v>0</v>
      </c>
      <c r="K18" s="60">
        <f t="shared" si="0"/>
        <v>0</v>
      </c>
    </row>
    <row r="19" spans="2:11" ht="23.25" customHeight="1">
      <c r="B19" s="54" t="s">
        <v>55</v>
      </c>
      <c r="C19" s="285"/>
      <c r="D19" s="59">
        <f>SUM('Betriebliche Kosten 2. Jahr'!D19)+(C19*3)</f>
        <v>0</v>
      </c>
      <c r="E19" s="285"/>
      <c r="F19" s="59">
        <f>SUM('Betriebliche Kosten 2. Jahr'!F19)+(E19*3)</f>
        <v>0</v>
      </c>
      <c r="G19" s="285"/>
      <c r="H19" s="59">
        <f>SUM('Betriebliche Kosten 2. Jahr'!H19)+(G19*3)</f>
        <v>0</v>
      </c>
      <c r="I19" s="285"/>
      <c r="J19" s="59">
        <f>SUM('Betriebliche Kosten 2. Jahr'!J19)+(I19*3)</f>
        <v>0</v>
      </c>
      <c r="K19" s="60">
        <f t="shared" si="0"/>
        <v>0</v>
      </c>
    </row>
    <row r="20" spans="2:11" ht="23.25" customHeight="1">
      <c r="B20" s="274"/>
      <c r="C20" s="288"/>
      <c r="D20" s="59">
        <f>SUM('Betriebliche Kosten 2. Jahr'!D20)+(C20*3)</f>
        <v>0</v>
      </c>
      <c r="E20" s="288"/>
      <c r="F20" s="59">
        <f>SUM('Betriebliche Kosten 2. Jahr'!F20)+(E20*3)</f>
        <v>0</v>
      </c>
      <c r="G20" s="288"/>
      <c r="H20" s="59">
        <f>SUM('Betriebliche Kosten 2. Jahr'!H20)+(G20*3)</f>
        <v>0</v>
      </c>
      <c r="I20" s="288"/>
      <c r="J20" s="59">
        <f>SUM('Betriebliche Kosten 2. Jahr'!J20)+(I20*3)</f>
        <v>0</v>
      </c>
      <c r="K20" s="60">
        <f t="shared" si="0"/>
        <v>0</v>
      </c>
    </row>
    <row r="21" spans="2:11" ht="23.25" customHeight="1">
      <c r="B21" s="274"/>
      <c r="C21" s="289"/>
      <c r="D21" s="59">
        <f>SUM('Betriebliche Kosten 2. Jahr'!D21)+(C21*3)</f>
        <v>0</v>
      </c>
      <c r="E21" s="289"/>
      <c r="F21" s="59">
        <f>SUM('Betriebliche Kosten 2. Jahr'!F21)+(E21*3)</f>
        <v>0</v>
      </c>
      <c r="G21" s="289"/>
      <c r="H21" s="59">
        <f>SUM('Betriebliche Kosten 2. Jahr'!H21)+(G21*3)</f>
        <v>0</v>
      </c>
      <c r="I21" s="289"/>
      <c r="J21" s="59">
        <f>SUM('Betriebliche Kosten 2. Jahr'!J21)+(I21*3)</f>
        <v>0</v>
      </c>
      <c r="K21" s="60">
        <f t="shared" si="0"/>
        <v>0</v>
      </c>
    </row>
    <row r="22" spans="2:11" ht="23.25" customHeight="1">
      <c r="B22" s="54" t="s">
        <v>56</v>
      </c>
      <c r="C22" s="33">
        <f>SUM('Investitionen-Finanzierung'!H42)+('Investitionen-Finanzierung'!G50)+('Investitionen-Finanzierung'!E58)</f>
        <v>0</v>
      </c>
      <c r="D22" s="59">
        <f>SUM(C22)*3</f>
        <v>0</v>
      </c>
      <c r="E22" s="33">
        <f>SUM(C22)</f>
        <v>0</v>
      </c>
      <c r="F22" s="59">
        <f>SUM(E22)*3</f>
        <v>0</v>
      </c>
      <c r="G22" s="33">
        <f>SUM(C22)</f>
        <v>0</v>
      </c>
      <c r="H22" s="59">
        <f>SUM(G22)*3</f>
        <v>0</v>
      </c>
      <c r="I22" s="33">
        <f>SUM(C22)</f>
        <v>0</v>
      </c>
      <c r="J22" s="59">
        <f>SUM(I22)*3</f>
        <v>0</v>
      </c>
      <c r="K22" s="60">
        <f t="shared" si="0"/>
        <v>0</v>
      </c>
    </row>
    <row r="23" spans="2:11" ht="23.25" customHeight="1">
      <c r="B23" s="54" t="s">
        <v>57</v>
      </c>
      <c r="C23" s="285"/>
      <c r="D23" s="59">
        <f>SUM(C23*3)</f>
        <v>0</v>
      </c>
      <c r="E23" s="285"/>
      <c r="F23" s="59">
        <f>SUM(E23*3)</f>
        <v>0</v>
      </c>
      <c r="G23" s="285"/>
      <c r="H23" s="59">
        <f>SUM(G23*3)</f>
        <v>0</v>
      </c>
      <c r="I23" s="285"/>
      <c r="J23" s="59">
        <f>SUM(I23*3)</f>
        <v>0</v>
      </c>
      <c r="K23" s="60">
        <f t="shared" si="0"/>
        <v>0</v>
      </c>
    </row>
    <row r="24" spans="2:11" ht="23.25" customHeight="1">
      <c r="B24" s="54" t="s">
        <v>176</v>
      </c>
      <c r="C24" s="59">
        <f>SUM(C23)*0.31</f>
        <v>0</v>
      </c>
      <c r="D24" s="59">
        <f>SUM(C24*3)</f>
        <v>0</v>
      </c>
      <c r="E24" s="59">
        <f>SUM(E23)*0.31</f>
        <v>0</v>
      </c>
      <c r="F24" s="59">
        <f>SUM(E24*3)</f>
        <v>0</v>
      </c>
      <c r="G24" s="59">
        <f>SUM(G23)*0.31</f>
        <v>0</v>
      </c>
      <c r="H24" s="59">
        <f>SUM(G24*3)</f>
        <v>0</v>
      </c>
      <c r="I24" s="59">
        <f>SUM(I23)*0.31</f>
        <v>0</v>
      </c>
      <c r="J24" s="59">
        <f>SUM(I24*3)</f>
        <v>0</v>
      </c>
      <c r="K24" s="60">
        <f t="shared" si="0"/>
        <v>0</v>
      </c>
    </row>
    <row r="25" spans="2:11" ht="23.25" customHeight="1">
      <c r="B25" s="54" t="s">
        <v>58</v>
      </c>
      <c r="C25" s="285"/>
      <c r="D25" s="59">
        <f>SUM(C25*3)</f>
        <v>0</v>
      </c>
      <c r="E25" s="285"/>
      <c r="F25" s="59">
        <f>SUM(E25*3)</f>
        <v>0</v>
      </c>
      <c r="G25" s="285"/>
      <c r="H25" s="59">
        <f>SUM(G25*3)</f>
        <v>0</v>
      </c>
      <c r="I25" s="285"/>
      <c r="J25" s="59">
        <f>SUM(I25*3)</f>
        <v>0</v>
      </c>
      <c r="K25" s="60">
        <f t="shared" si="0"/>
        <v>0</v>
      </c>
    </row>
    <row r="26" spans="2:11" ht="23.25" customHeight="1">
      <c r="B26" s="54" t="s">
        <v>177</v>
      </c>
      <c r="C26" s="59">
        <f>SUM(C25)*0.23</f>
        <v>0</v>
      </c>
      <c r="D26" s="59">
        <f>SUM(C26*3)</f>
        <v>0</v>
      </c>
      <c r="E26" s="59">
        <f>SUM(E25)*0.23</f>
        <v>0</v>
      </c>
      <c r="F26" s="59">
        <f>SUM(E26*3)</f>
        <v>0</v>
      </c>
      <c r="G26" s="59">
        <f>SUM(G25)*0.23</f>
        <v>0</v>
      </c>
      <c r="H26" s="59">
        <f>SUM(G26*3)</f>
        <v>0</v>
      </c>
      <c r="I26" s="59">
        <f>SUM(I25)*0.23</f>
        <v>0</v>
      </c>
      <c r="J26" s="59">
        <f>SUM(I26*3)</f>
        <v>0</v>
      </c>
      <c r="K26" s="60">
        <f t="shared" si="0"/>
        <v>0</v>
      </c>
    </row>
    <row r="27" spans="2:11" ht="23.25" customHeight="1">
      <c r="B27" s="54" t="s">
        <v>180</v>
      </c>
      <c r="C27" s="285"/>
      <c r="D27" s="59">
        <f>SUM(C27*3)</f>
        <v>0</v>
      </c>
      <c r="E27" s="285"/>
      <c r="F27" s="59">
        <f>SUM(E27*3)</f>
        <v>0</v>
      </c>
      <c r="G27" s="285"/>
      <c r="H27" s="59">
        <f>SUM(G27*3)</f>
        <v>0</v>
      </c>
      <c r="I27" s="285"/>
      <c r="J27" s="59">
        <f>SUM(I27*3)</f>
        <v>0</v>
      </c>
      <c r="K27" s="60">
        <f t="shared" si="0"/>
        <v>0</v>
      </c>
    </row>
    <row r="28" spans="2:11" ht="23.25" customHeight="1">
      <c r="B28" s="269"/>
      <c r="C28" s="270"/>
      <c r="D28" s="271"/>
      <c r="E28" s="270"/>
      <c r="F28" s="271"/>
      <c r="G28" s="270"/>
      <c r="H28" s="271"/>
      <c r="I28" s="270"/>
      <c r="J28" s="271"/>
      <c r="K28" s="271"/>
    </row>
    <row r="29" spans="2:11" ht="23.25" customHeight="1">
      <c r="B29" s="57" t="s">
        <v>60</v>
      </c>
      <c r="C29" s="62"/>
      <c r="D29" s="63">
        <f>SUM(D3:D27)</f>
        <v>0</v>
      </c>
      <c r="E29" s="64"/>
      <c r="F29" s="63">
        <f>SUM(F3:F27)</f>
        <v>0</v>
      </c>
      <c r="G29" s="64"/>
      <c r="H29" s="63">
        <f>SUM(H3:H27)</f>
        <v>0</v>
      </c>
      <c r="I29" s="64"/>
      <c r="J29" s="63">
        <f>SUM(J3:J27)</f>
        <v>0</v>
      </c>
      <c r="K29" s="63">
        <f>SUM(D29,F29,H29,J29)</f>
        <v>0</v>
      </c>
    </row>
    <row r="30" spans="2:11" ht="23.25" customHeight="1">
      <c r="B30" s="65" t="s">
        <v>61</v>
      </c>
      <c r="C30" s="62"/>
      <c r="D30" s="60">
        <f>SUM('Investitionen-Finanzierung'!H4:H17)*3</f>
        <v>0</v>
      </c>
      <c r="E30" s="62"/>
      <c r="F30" s="60">
        <f>SUM(D30)</f>
        <v>0</v>
      </c>
      <c r="G30" s="62"/>
      <c r="H30" s="60">
        <f>SUM(D30)</f>
        <v>0</v>
      </c>
      <c r="I30" s="62"/>
      <c r="J30" s="60">
        <f>SUM(D30)</f>
        <v>0</v>
      </c>
      <c r="K30" s="60">
        <f>SUM(D30,F30,H30,J30)</f>
        <v>0</v>
      </c>
    </row>
  </sheetData>
  <sheetProtection password="CF67" sheet="1" scenarios="1" selectLockedCells="1"/>
  <printOptions horizontalCentered="1" verticalCentered="1"/>
  <pageMargins left="0.15748031496062992" right="0.15748031496062992" top="0.3937007874015748" bottom="0.3937007874015748" header="0.5118110236220472" footer="0.5118110236220472"/>
  <pageSetup horizontalDpi="300" verticalDpi="300" orientation="landscape" paperSize="9" scale="70" r:id="rId3"/>
  <legacyDrawing r:id="rId2"/>
</worksheet>
</file>

<file path=xl/worksheets/sheet6.xml><?xml version="1.0" encoding="utf-8"?>
<worksheet xmlns="http://schemas.openxmlformats.org/spreadsheetml/2006/main" xmlns:r="http://schemas.openxmlformats.org/officeDocument/2006/relationships">
  <sheetPr>
    <tabColor indexed="15"/>
  </sheetPr>
  <dimension ref="A1:AA81"/>
  <sheetViews>
    <sheetView showGridLines="0" workbookViewId="0" topLeftCell="A19">
      <selection activeCell="A13" sqref="A13"/>
    </sheetView>
  </sheetViews>
  <sheetFormatPr defaultColWidth="11.421875" defaultRowHeight="26.25" customHeight="1"/>
  <cols>
    <col min="1" max="1" width="20.8515625" style="30" customWidth="1"/>
    <col min="2" max="2" width="9.8515625" style="30" customWidth="1"/>
    <col min="3" max="3" width="8.421875" style="30" customWidth="1"/>
    <col min="4" max="4" width="12.00390625" style="30" customWidth="1"/>
    <col min="5" max="5" width="9.00390625" style="30" customWidth="1"/>
    <col min="6" max="6" width="12.00390625" style="30" customWidth="1"/>
    <col min="7" max="7" width="9.00390625" style="30" customWidth="1"/>
    <col min="8" max="8" width="12.140625" style="30" customWidth="1"/>
    <col min="9" max="9" width="9.00390625" style="30" customWidth="1"/>
    <col min="10" max="10" width="12.140625" style="30" customWidth="1"/>
    <col min="11" max="11" width="9.421875" style="30" bestFit="1" customWidth="1"/>
    <col min="12" max="12" width="12.421875" style="30" customWidth="1"/>
    <col min="13" max="13" width="9.00390625" style="30" customWidth="1"/>
    <col min="14" max="14" width="10.57421875" style="30" customWidth="1"/>
    <col min="15" max="15" width="8.57421875" style="30" customWidth="1"/>
    <col min="16" max="16" width="9.57421875" style="30" customWidth="1"/>
    <col min="17" max="17" width="9.421875" style="30" bestFit="1" customWidth="1"/>
    <col min="18" max="18" width="9.57421875" style="30" customWidth="1"/>
    <col min="19" max="19" width="9.421875" style="30" bestFit="1" customWidth="1"/>
    <col min="20" max="20" width="10.7109375" style="30" customWidth="1"/>
    <col min="21" max="21" width="9.421875" style="30" bestFit="1" customWidth="1"/>
    <col min="22" max="22" width="10.00390625" style="30" bestFit="1" customWidth="1"/>
    <col min="23" max="23" width="9.421875" style="30" bestFit="1" customWidth="1"/>
    <col min="24" max="24" width="10.00390625" style="30" bestFit="1" customWidth="1"/>
    <col min="25" max="25" width="8.57421875" style="30" customWidth="1"/>
    <col min="26" max="26" width="10.00390625" style="30" customWidth="1"/>
    <col min="27" max="27" width="10.28125" style="30" bestFit="1" customWidth="1"/>
    <col min="28" max="16384" width="11.57421875" style="30" customWidth="1"/>
  </cols>
  <sheetData>
    <row r="1" ht="26.25" customHeight="1">
      <c r="A1" s="66">
        <f>Deckblatt!C10</f>
        <v>0</v>
      </c>
    </row>
    <row r="2" ht="26.25" customHeight="1">
      <c r="A2" s="172" t="s">
        <v>69</v>
      </c>
    </row>
    <row r="3" spans="1:27" s="70" customFormat="1" ht="25.5" customHeight="1">
      <c r="A3" s="67" t="str">
        <f>CONCATENATE("1. Jahr (",TEXT(Deckblatt!C14,"MM.JJJJ")," - ",TEXT(_XLL.EDATUM(Deckblatt!C14,11),"MM.JJJJ"),")")</f>
        <v>1. Jahr (01.2017 - 12.2017)</v>
      </c>
      <c r="B3" s="29" t="s">
        <v>70</v>
      </c>
      <c r="C3" s="68" t="s">
        <v>71</v>
      </c>
      <c r="D3" s="167">
        <f>Deckblatt!C14</f>
        <v>42736</v>
      </c>
      <c r="E3" s="29" t="s">
        <v>71</v>
      </c>
      <c r="F3" s="168">
        <f>_XLL.EDATUM(D3,1)</f>
        <v>42767</v>
      </c>
      <c r="G3" s="29" t="s">
        <v>71</v>
      </c>
      <c r="H3" s="168">
        <f>_XLL.EDATUM(F3,1)</f>
        <v>42795</v>
      </c>
      <c r="I3" s="29" t="s">
        <v>71</v>
      </c>
      <c r="J3" s="168">
        <f>_XLL.EDATUM(H3,1)</f>
        <v>42826</v>
      </c>
      <c r="K3" s="29" t="s">
        <v>71</v>
      </c>
      <c r="L3" s="168">
        <f>_XLL.EDATUM(J3,1)</f>
        <v>42856</v>
      </c>
      <c r="M3" s="29" t="s">
        <v>71</v>
      </c>
      <c r="N3" s="168">
        <f>_XLL.EDATUM(L3,1)</f>
        <v>42887</v>
      </c>
      <c r="O3" s="29" t="s">
        <v>71</v>
      </c>
      <c r="P3" s="168">
        <f>_XLL.EDATUM(N3,1)</f>
        <v>42917</v>
      </c>
      <c r="Q3" s="29" t="s">
        <v>71</v>
      </c>
      <c r="R3" s="168">
        <f>_XLL.EDATUM(P3,1)</f>
        <v>42948</v>
      </c>
      <c r="S3" s="29" t="s">
        <v>71</v>
      </c>
      <c r="T3" s="168">
        <f>_XLL.EDATUM(R3,1)</f>
        <v>42979</v>
      </c>
      <c r="U3" s="29" t="s">
        <v>71</v>
      </c>
      <c r="V3" s="168">
        <f>_XLL.EDATUM(T3,1)</f>
        <v>43009</v>
      </c>
      <c r="W3" s="29" t="s">
        <v>71</v>
      </c>
      <c r="X3" s="168">
        <f>_XLL.EDATUM(V3,1)</f>
        <v>43040</v>
      </c>
      <c r="Y3" s="29" t="s">
        <v>71</v>
      </c>
      <c r="Z3" s="168">
        <f>_XLL.EDATUM(X3,1)</f>
        <v>43070</v>
      </c>
      <c r="AA3" s="29" t="s">
        <v>38</v>
      </c>
    </row>
    <row r="4" spans="1:27" ht="26.25" customHeight="1">
      <c r="A4" s="265"/>
      <c r="B4" s="285"/>
      <c r="C4" s="290"/>
      <c r="D4" s="238">
        <f aca="true" t="shared" si="0" ref="D4:D13">SUM(B4*C4)</f>
        <v>0</v>
      </c>
      <c r="E4" s="291"/>
      <c r="F4" s="238">
        <f aca="true" t="shared" si="1" ref="F4:F13">SUM(B4*E4)</f>
        <v>0</v>
      </c>
      <c r="G4" s="291"/>
      <c r="H4" s="238">
        <f aca="true" t="shared" si="2" ref="H4:H13">SUM(B4*G4)</f>
        <v>0</v>
      </c>
      <c r="I4" s="291"/>
      <c r="J4" s="238">
        <f aca="true" t="shared" si="3" ref="J4:J13">SUM(B4*I4)</f>
        <v>0</v>
      </c>
      <c r="K4" s="291"/>
      <c r="L4" s="238">
        <f aca="true" t="shared" si="4" ref="L4:L13">SUM(B4*K4)</f>
        <v>0</v>
      </c>
      <c r="M4" s="291"/>
      <c r="N4" s="238">
        <f aca="true" t="shared" si="5" ref="N4:N13">SUM(B4*M4)</f>
        <v>0</v>
      </c>
      <c r="O4" s="291"/>
      <c r="P4" s="238">
        <f aca="true" t="shared" si="6" ref="P4:P13">SUM(B4*O4)</f>
        <v>0</v>
      </c>
      <c r="Q4" s="291"/>
      <c r="R4" s="238">
        <f aca="true" t="shared" si="7" ref="R4:R13">SUM(B4*Q4)</f>
        <v>0</v>
      </c>
      <c r="S4" s="291"/>
      <c r="T4" s="238">
        <f aca="true" t="shared" si="8" ref="T4:T13">SUM(B4*S4)</f>
        <v>0</v>
      </c>
      <c r="U4" s="291"/>
      <c r="V4" s="238">
        <f aca="true" t="shared" si="9" ref="V4:V13">SUM(B4*U4)</f>
        <v>0</v>
      </c>
      <c r="W4" s="291"/>
      <c r="X4" s="238">
        <f aca="true" t="shared" si="10" ref="X4:X13">SUM(B4*W4)</f>
        <v>0</v>
      </c>
      <c r="Y4" s="291"/>
      <c r="Z4" s="238">
        <f aca="true" t="shared" si="11" ref="Z4:Z13">SUM(B4*Y4)</f>
        <v>0</v>
      </c>
      <c r="AA4" s="239">
        <f aca="true" t="shared" si="12" ref="AA4:AA21">SUM(Z4,X4,V4,T4,R4,P4,N4,L4,J4,H4,F4,D4)</f>
        <v>0</v>
      </c>
    </row>
    <row r="5" spans="1:27" ht="26.25" customHeight="1">
      <c r="A5" s="265"/>
      <c r="B5" s="285"/>
      <c r="C5" s="290"/>
      <c r="D5" s="238">
        <f t="shared" si="0"/>
        <v>0</v>
      </c>
      <c r="E5" s="291"/>
      <c r="F5" s="238">
        <f t="shared" si="1"/>
        <v>0</v>
      </c>
      <c r="G5" s="291"/>
      <c r="H5" s="238">
        <f t="shared" si="2"/>
        <v>0</v>
      </c>
      <c r="I5" s="291"/>
      <c r="J5" s="238">
        <f t="shared" si="3"/>
        <v>0</v>
      </c>
      <c r="K5" s="291"/>
      <c r="L5" s="238">
        <f t="shared" si="4"/>
        <v>0</v>
      </c>
      <c r="M5" s="291"/>
      <c r="N5" s="238">
        <f t="shared" si="5"/>
        <v>0</v>
      </c>
      <c r="O5" s="291"/>
      <c r="P5" s="238">
        <f t="shared" si="6"/>
        <v>0</v>
      </c>
      <c r="Q5" s="291"/>
      <c r="R5" s="238">
        <f t="shared" si="7"/>
        <v>0</v>
      </c>
      <c r="S5" s="291"/>
      <c r="T5" s="238">
        <f t="shared" si="8"/>
        <v>0</v>
      </c>
      <c r="U5" s="291"/>
      <c r="V5" s="238">
        <f t="shared" si="9"/>
        <v>0</v>
      </c>
      <c r="W5" s="291"/>
      <c r="X5" s="238">
        <f t="shared" si="10"/>
        <v>0</v>
      </c>
      <c r="Y5" s="291"/>
      <c r="Z5" s="238">
        <f t="shared" si="11"/>
        <v>0</v>
      </c>
      <c r="AA5" s="239">
        <f t="shared" si="12"/>
        <v>0</v>
      </c>
    </row>
    <row r="6" spans="1:27" ht="26.25" customHeight="1">
      <c r="A6" s="265"/>
      <c r="B6" s="285"/>
      <c r="C6" s="290"/>
      <c r="D6" s="238">
        <f t="shared" si="0"/>
        <v>0</v>
      </c>
      <c r="E6" s="291"/>
      <c r="F6" s="238">
        <f t="shared" si="1"/>
        <v>0</v>
      </c>
      <c r="G6" s="291"/>
      <c r="H6" s="238">
        <f t="shared" si="2"/>
        <v>0</v>
      </c>
      <c r="I6" s="291"/>
      <c r="J6" s="238">
        <f t="shared" si="3"/>
        <v>0</v>
      </c>
      <c r="K6" s="291"/>
      <c r="L6" s="238">
        <f t="shared" si="4"/>
        <v>0</v>
      </c>
      <c r="M6" s="291"/>
      <c r="N6" s="238">
        <f t="shared" si="5"/>
        <v>0</v>
      </c>
      <c r="O6" s="291"/>
      <c r="P6" s="238">
        <f t="shared" si="6"/>
        <v>0</v>
      </c>
      <c r="Q6" s="291"/>
      <c r="R6" s="238">
        <f t="shared" si="7"/>
        <v>0</v>
      </c>
      <c r="S6" s="291"/>
      <c r="T6" s="238">
        <f t="shared" si="8"/>
        <v>0</v>
      </c>
      <c r="U6" s="291"/>
      <c r="V6" s="238">
        <f t="shared" si="9"/>
        <v>0</v>
      </c>
      <c r="W6" s="291"/>
      <c r="X6" s="238">
        <f t="shared" si="10"/>
        <v>0</v>
      </c>
      <c r="Y6" s="291"/>
      <c r="Z6" s="238">
        <f t="shared" si="11"/>
        <v>0</v>
      </c>
      <c r="AA6" s="239">
        <f t="shared" si="12"/>
        <v>0</v>
      </c>
    </row>
    <row r="7" spans="1:27" ht="26.25" customHeight="1">
      <c r="A7" s="265"/>
      <c r="B7" s="285"/>
      <c r="C7" s="290"/>
      <c r="D7" s="238">
        <f t="shared" si="0"/>
        <v>0</v>
      </c>
      <c r="E7" s="291"/>
      <c r="F7" s="238">
        <f t="shared" si="1"/>
        <v>0</v>
      </c>
      <c r="G7" s="291"/>
      <c r="H7" s="238">
        <f t="shared" si="2"/>
        <v>0</v>
      </c>
      <c r="I7" s="291"/>
      <c r="J7" s="238">
        <f t="shared" si="3"/>
        <v>0</v>
      </c>
      <c r="K7" s="291"/>
      <c r="L7" s="238">
        <f t="shared" si="4"/>
        <v>0</v>
      </c>
      <c r="M7" s="291"/>
      <c r="N7" s="238">
        <f t="shared" si="5"/>
        <v>0</v>
      </c>
      <c r="O7" s="291"/>
      <c r="P7" s="238">
        <f t="shared" si="6"/>
        <v>0</v>
      </c>
      <c r="Q7" s="291"/>
      <c r="R7" s="238">
        <f t="shared" si="7"/>
        <v>0</v>
      </c>
      <c r="S7" s="291"/>
      <c r="T7" s="238">
        <f t="shared" si="8"/>
        <v>0</v>
      </c>
      <c r="U7" s="291"/>
      <c r="V7" s="238">
        <f t="shared" si="9"/>
        <v>0</v>
      </c>
      <c r="W7" s="291"/>
      <c r="X7" s="238">
        <f t="shared" si="10"/>
        <v>0</v>
      </c>
      <c r="Y7" s="291"/>
      <c r="Z7" s="238">
        <f t="shared" si="11"/>
        <v>0</v>
      </c>
      <c r="AA7" s="239">
        <f t="shared" si="12"/>
        <v>0</v>
      </c>
    </row>
    <row r="8" spans="1:27" ht="26.25" customHeight="1">
      <c r="A8" s="265"/>
      <c r="B8" s="285"/>
      <c r="C8" s="290"/>
      <c r="D8" s="238">
        <f t="shared" si="0"/>
        <v>0</v>
      </c>
      <c r="E8" s="291"/>
      <c r="F8" s="238">
        <f t="shared" si="1"/>
        <v>0</v>
      </c>
      <c r="G8" s="291"/>
      <c r="H8" s="238">
        <f t="shared" si="2"/>
        <v>0</v>
      </c>
      <c r="I8" s="291"/>
      <c r="J8" s="238">
        <f t="shared" si="3"/>
        <v>0</v>
      </c>
      <c r="K8" s="291"/>
      <c r="L8" s="238">
        <f t="shared" si="4"/>
        <v>0</v>
      </c>
      <c r="M8" s="291"/>
      <c r="N8" s="238">
        <f t="shared" si="5"/>
        <v>0</v>
      </c>
      <c r="O8" s="291"/>
      <c r="P8" s="238">
        <f t="shared" si="6"/>
        <v>0</v>
      </c>
      <c r="Q8" s="291"/>
      <c r="R8" s="238">
        <f t="shared" si="7"/>
        <v>0</v>
      </c>
      <c r="S8" s="291"/>
      <c r="T8" s="238">
        <f t="shared" si="8"/>
        <v>0</v>
      </c>
      <c r="U8" s="291"/>
      <c r="V8" s="238">
        <f t="shared" si="9"/>
        <v>0</v>
      </c>
      <c r="W8" s="291"/>
      <c r="X8" s="238">
        <f t="shared" si="10"/>
        <v>0</v>
      </c>
      <c r="Y8" s="291"/>
      <c r="Z8" s="238">
        <f t="shared" si="11"/>
        <v>0</v>
      </c>
      <c r="AA8" s="239">
        <f t="shared" si="12"/>
        <v>0</v>
      </c>
    </row>
    <row r="9" spans="1:27" ht="26.25" customHeight="1">
      <c r="A9" s="265"/>
      <c r="B9" s="285"/>
      <c r="C9" s="290"/>
      <c r="D9" s="238">
        <f t="shared" si="0"/>
        <v>0</v>
      </c>
      <c r="E9" s="291"/>
      <c r="F9" s="238">
        <f t="shared" si="1"/>
        <v>0</v>
      </c>
      <c r="G9" s="291"/>
      <c r="H9" s="238">
        <f t="shared" si="2"/>
        <v>0</v>
      </c>
      <c r="I9" s="291"/>
      <c r="J9" s="238">
        <f t="shared" si="3"/>
        <v>0</v>
      </c>
      <c r="K9" s="291"/>
      <c r="L9" s="238">
        <f t="shared" si="4"/>
        <v>0</v>
      </c>
      <c r="M9" s="291"/>
      <c r="N9" s="238">
        <f t="shared" si="5"/>
        <v>0</v>
      </c>
      <c r="O9" s="291"/>
      <c r="P9" s="238">
        <f t="shared" si="6"/>
        <v>0</v>
      </c>
      <c r="Q9" s="291"/>
      <c r="R9" s="238">
        <f t="shared" si="7"/>
        <v>0</v>
      </c>
      <c r="S9" s="291"/>
      <c r="T9" s="238">
        <f t="shared" si="8"/>
        <v>0</v>
      </c>
      <c r="U9" s="291"/>
      <c r="V9" s="238">
        <f t="shared" si="9"/>
        <v>0</v>
      </c>
      <c r="W9" s="291"/>
      <c r="X9" s="238">
        <f t="shared" si="10"/>
        <v>0</v>
      </c>
      <c r="Y9" s="291"/>
      <c r="Z9" s="238">
        <f t="shared" si="11"/>
        <v>0</v>
      </c>
      <c r="AA9" s="239">
        <f t="shared" si="12"/>
        <v>0</v>
      </c>
    </row>
    <row r="10" spans="1:27" ht="26.25" customHeight="1">
      <c r="A10" s="265"/>
      <c r="B10" s="285"/>
      <c r="C10" s="290"/>
      <c r="D10" s="238">
        <f t="shared" si="0"/>
        <v>0</v>
      </c>
      <c r="E10" s="291"/>
      <c r="F10" s="238">
        <f t="shared" si="1"/>
        <v>0</v>
      </c>
      <c r="G10" s="291"/>
      <c r="H10" s="238">
        <f t="shared" si="2"/>
        <v>0</v>
      </c>
      <c r="I10" s="291"/>
      <c r="J10" s="238">
        <f t="shared" si="3"/>
        <v>0</v>
      </c>
      <c r="K10" s="291"/>
      <c r="L10" s="238">
        <f t="shared" si="4"/>
        <v>0</v>
      </c>
      <c r="M10" s="291"/>
      <c r="N10" s="238">
        <f t="shared" si="5"/>
        <v>0</v>
      </c>
      <c r="O10" s="291"/>
      <c r="P10" s="238">
        <f t="shared" si="6"/>
        <v>0</v>
      </c>
      <c r="Q10" s="291"/>
      <c r="R10" s="238">
        <f t="shared" si="7"/>
        <v>0</v>
      </c>
      <c r="S10" s="291"/>
      <c r="T10" s="238">
        <f t="shared" si="8"/>
        <v>0</v>
      </c>
      <c r="U10" s="291"/>
      <c r="V10" s="238">
        <f t="shared" si="9"/>
        <v>0</v>
      </c>
      <c r="W10" s="291"/>
      <c r="X10" s="238">
        <f t="shared" si="10"/>
        <v>0</v>
      </c>
      <c r="Y10" s="291"/>
      <c r="Z10" s="238">
        <f t="shared" si="11"/>
        <v>0</v>
      </c>
      <c r="AA10" s="239">
        <f t="shared" si="12"/>
        <v>0</v>
      </c>
    </row>
    <row r="11" spans="1:27" ht="26.25" customHeight="1">
      <c r="A11" s="265"/>
      <c r="B11" s="285"/>
      <c r="C11" s="290"/>
      <c r="D11" s="238">
        <f t="shared" si="0"/>
        <v>0</v>
      </c>
      <c r="E11" s="291"/>
      <c r="F11" s="238">
        <f t="shared" si="1"/>
        <v>0</v>
      </c>
      <c r="G11" s="291"/>
      <c r="H11" s="238">
        <f t="shared" si="2"/>
        <v>0</v>
      </c>
      <c r="I11" s="291"/>
      <c r="J11" s="238">
        <f t="shared" si="3"/>
        <v>0</v>
      </c>
      <c r="K11" s="291"/>
      <c r="L11" s="238">
        <f t="shared" si="4"/>
        <v>0</v>
      </c>
      <c r="M11" s="291"/>
      <c r="N11" s="238">
        <f t="shared" si="5"/>
        <v>0</v>
      </c>
      <c r="O11" s="291"/>
      <c r="P11" s="238">
        <f t="shared" si="6"/>
        <v>0</v>
      </c>
      <c r="Q11" s="291"/>
      <c r="R11" s="238">
        <f t="shared" si="7"/>
        <v>0</v>
      </c>
      <c r="S11" s="291"/>
      <c r="T11" s="238">
        <f t="shared" si="8"/>
        <v>0</v>
      </c>
      <c r="U11" s="291"/>
      <c r="V11" s="238">
        <f t="shared" si="9"/>
        <v>0</v>
      </c>
      <c r="W11" s="291"/>
      <c r="X11" s="238">
        <f t="shared" si="10"/>
        <v>0</v>
      </c>
      <c r="Y11" s="291"/>
      <c r="Z11" s="238">
        <f t="shared" si="11"/>
        <v>0</v>
      </c>
      <c r="AA11" s="239">
        <f t="shared" si="12"/>
        <v>0</v>
      </c>
    </row>
    <row r="12" spans="1:27" ht="26.25" customHeight="1">
      <c r="A12" s="265"/>
      <c r="B12" s="285"/>
      <c r="C12" s="290"/>
      <c r="D12" s="238">
        <f t="shared" si="0"/>
        <v>0</v>
      </c>
      <c r="E12" s="291"/>
      <c r="F12" s="238">
        <f t="shared" si="1"/>
        <v>0</v>
      </c>
      <c r="G12" s="291"/>
      <c r="H12" s="238">
        <f t="shared" si="2"/>
        <v>0</v>
      </c>
      <c r="I12" s="291"/>
      <c r="J12" s="238">
        <f t="shared" si="3"/>
        <v>0</v>
      </c>
      <c r="K12" s="291"/>
      <c r="L12" s="238">
        <f t="shared" si="4"/>
        <v>0</v>
      </c>
      <c r="M12" s="291"/>
      <c r="N12" s="238">
        <f t="shared" si="5"/>
        <v>0</v>
      </c>
      <c r="O12" s="291"/>
      <c r="P12" s="238">
        <f t="shared" si="6"/>
        <v>0</v>
      </c>
      <c r="Q12" s="291"/>
      <c r="R12" s="238">
        <f t="shared" si="7"/>
        <v>0</v>
      </c>
      <c r="S12" s="291"/>
      <c r="T12" s="238">
        <f t="shared" si="8"/>
        <v>0</v>
      </c>
      <c r="U12" s="291"/>
      <c r="V12" s="238">
        <f t="shared" si="9"/>
        <v>0</v>
      </c>
      <c r="W12" s="291"/>
      <c r="X12" s="238">
        <f t="shared" si="10"/>
        <v>0</v>
      </c>
      <c r="Y12" s="291"/>
      <c r="Z12" s="238">
        <f t="shared" si="11"/>
        <v>0</v>
      </c>
      <c r="AA12" s="239">
        <f t="shared" si="12"/>
        <v>0</v>
      </c>
    </row>
    <row r="13" spans="1:27" ht="26.25" customHeight="1">
      <c r="A13" s="265"/>
      <c r="B13" s="285"/>
      <c r="C13" s="290"/>
      <c r="D13" s="238">
        <f t="shared" si="0"/>
        <v>0</v>
      </c>
      <c r="E13" s="291"/>
      <c r="F13" s="238">
        <f t="shared" si="1"/>
        <v>0</v>
      </c>
      <c r="G13" s="291"/>
      <c r="H13" s="238">
        <f t="shared" si="2"/>
        <v>0</v>
      </c>
      <c r="I13" s="291"/>
      <c r="J13" s="238">
        <f t="shared" si="3"/>
        <v>0</v>
      </c>
      <c r="K13" s="291"/>
      <c r="L13" s="238">
        <f t="shared" si="4"/>
        <v>0</v>
      </c>
      <c r="M13" s="291"/>
      <c r="N13" s="238">
        <f t="shared" si="5"/>
        <v>0</v>
      </c>
      <c r="O13" s="291"/>
      <c r="P13" s="238">
        <f t="shared" si="6"/>
        <v>0</v>
      </c>
      <c r="Q13" s="291"/>
      <c r="R13" s="238">
        <f t="shared" si="7"/>
        <v>0</v>
      </c>
      <c r="S13" s="291"/>
      <c r="T13" s="238">
        <f t="shared" si="8"/>
        <v>0</v>
      </c>
      <c r="U13" s="291"/>
      <c r="V13" s="238">
        <f t="shared" si="9"/>
        <v>0</v>
      </c>
      <c r="W13" s="291"/>
      <c r="X13" s="238">
        <f t="shared" si="10"/>
        <v>0</v>
      </c>
      <c r="Y13" s="291"/>
      <c r="Z13" s="238">
        <f t="shared" si="11"/>
        <v>0</v>
      </c>
      <c r="AA13" s="239">
        <f t="shared" si="12"/>
        <v>0</v>
      </c>
    </row>
    <row r="14" spans="1:27" ht="26.25" customHeight="1">
      <c r="A14" s="265"/>
      <c r="B14" s="71"/>
      <c r="C14" s="71"/>
      <c r="D14" s="292"/>
      <c r="E14" s="71"/>
      <c r="F14" s="292"/>
      <c r="G14" s="71"/>
      <c r="H14" s="292"/>
      <c r="I14" s="71"/>
      <c r="J14" s="292"/>
      <c r="K14" s="71"/>
      <c r="L14" s="292"/>
      <c r="M14" s="71"/>
      <c r="N14" s="292"/>
      <c r="O14" s="71"/>
      <c r="P14" s="292"/>
      <c r="Q14" s="71"/>
      <c r="R14" s="292"/>
      <c r="S14" s="71"/>
      <c r="T14" s="292"/>
      <c r="U14" s="71"/>
      <c r="V14" s="292"/>
      <c r="W14" s="71"/>
      <c r="X14" s="292"/>
      <c r="Y14" s="71"/>
      <c r="Z14" s="292"/>
      <c r="AA14" s="239">
        <f t="shared" si="12"/>
        <v>0</v>
      </c>
    </row>
    <row r="15" spans="1:27" ht="26.25" customHeight="1">
      <c r="A15" s="265"/>
      <c r="B15" s="71"/>
      <c r="C15" s="71"/>
      <c r="D15" s="292"/>
      <c r="E15" s="71"/>
      <c r="F15" s="292"/>
      <c r="G15" s="71"/>
      <c r="H15" s="292"/>
      <c r="I15" s="71"/>
      <c r="J15" s="292"/>
      <c r="K15" s="71"/>
      <c r="L15" s="292"/>
      <c r="M15" s="71"/>
      <c r="N15" s="292"/>
      <c r="O15" s="71"/>
      <c r="P15" s="292"/>
      <c r="Q15" s="71"/>
      <c r="R15" s="292"/>
      <c r="S15" s="71"/>
      <c r="T15" s="292"/>
      <c r="U15" s="71"/>
      <c r="V15" s="292"/>
      <c r="W15" s="71"/>
      <c r="X15" s="292"/>
      <c r="Y15" s="71"/>
      <c r="Z15" s="292"/>
      <c r="AA15" s="239">
        <f t="shared" si="12"/>
        <v>0</v>
      </c>
    </row>
    <row r="16" spans="1:27" ht="26.25" customHeight="1">
      <c r="A16" s="265"/>
      <c r="B16" s="71"/>
      <c r="C16" s="71"/>
      <c r="D16" s="292"/>
      <c r="E16" s="71"/>
      <c r="F16" s="292"/>
      <c r="G16" s="71"/>
      <c r="H16" s="292"/>
      <c r="I16" s="71"/>
      <c r="J16" s="292"/>
      <c r="K16" s="71"/>
      <c r="L16" s="292"/>
      <c r="M16" s="71"/>
      <c r="N16" s="292"/>
      <c r="O16" s="71"/>
      <c r="P16" s="292"/>
      <c r="Q16" s="71"/>
      <c r="R16" s="292"/>
      <c r="S16" s="71"/>
      <c r="T16" s="292"/>
      <c r="U16" s="71"/>
      <c r="V16" s="292"/>
      <c r="W16" s="71"/>
      <c r="X16" s="292"/>
      <c r="Y16" s="71"/>
      <c r="Z16" s="292"/>
      <c r="AA16" s="239">
        <f t="shared" si="12"/>
        <v>0</v>
      </c>
    </row>
    <row r="17" spans="1:27" ht="26.25" customHeight="1">
      <c r="A17" s="265"/>
      <c r="B17" s="71"/>
      <c r="C17" s="71"/>
      <c r="D17" s="292"/>
      <c r="E17" s="71"/>
      <c r="F17" s="292"/>
      <c r="G17" s="71"/>
      <c r="H17" s="292"/>
      <c r="I17" s="71"/>
      <c r="J17" s="292"/>
      <c r="K17" s="71"/>
      <c r="L17" s="292"/>
      <c r="M17" s="71"/>
      <c r="N17" s="292"/>
      <c r="O17" s="71"/>
      <c r="P17" s="292"/>
      <c r="Q17" s="71"/>
      <c r="R17" s="292"/>
      <c r="S17" s="71"/>
      <c r="T17" s="292"/>
      <c r="U17" s="71"/>
      <c r="V17" s="292"/>
      <c r="W17" s="71"/>
      <c r="X17" s="292"/>
      <c r="Y17" s="71"/>
      <c r="Z17" s="292"/>
      <c r="AA17" s="239">
        <f t="shared" si="12"/>
        <v>0</v>
      </c>
    </row>
    <row r="18" spans="1:27" ht="26.25" customHeight="1">
      <c r="A18" s="265"/>
      <c r="B18" s="71"/>
      <c r="C18" s="71"/>
      <c r="D18" s="292"/>
      <c r="E18" s="71"/>
      <c r="F18" s="292"/>
      <c r="G18" s="71"/>
      <c r="H18" s="292"/>
      <c r="I18" s="71"/>
      <c r="J18" s="292"/>
      <c r="K18" s="71"/>
      <c r="L18" s="292"/>
      <c r="M18" s="71"/>
      <c r="N18" s="292"/>
      <c r="O18" s="71"/>
      <c r="P18" s="292"/>
      <c r="Q18" s="71"/>
      <c r="R18" s="292"/>
      <c r="S18" s="71"/>
      <c r="T18" s="292"/>
      <c r="U18" s="71"/>
      <c r="V18" s="292"/>
      <c r="W18" s="71"/>
      <c r="X18" s="292"/>
      <c r="Y18" s="71"/>
      <c r="Z18" s="292"/>
      <c r="AA18" s="239">
        <f t="shared" si="12"/>
        <v>0</v>
      </c>
    </row>
    <row r="19" spans="1:27" ht="26.25" customHeight="1">
      <c r="A19" s="265"/>
      <c r="B19" s="71"/>
      <c r="C19" s="71"/>
      <c r="D19" s="292"/>
      <c r="E19" s="71"/>
      <c r="F19" s="292"/>
      <c r="G19" s="71"/>
      <c r="H19" s="292"/>
      <c r="I19" s="71"/>
      <c r="J19" s="292"/>
      <c r="K19" s="71"/>
      <c r="L19" s="292"/>
      <c r="M19" s="71"/>
      <c r="N19" s="292"/>
      <c r="O19" s="71"/>
      <c r="P19" s="292"/>
      <c r="Q19" s="71"/>
      <c r="R19" s="292"/>
      <c r="S19" s="71"/>
      <c r="T19" s="292"/>
      <c r="U19" s="71"/>
      <c r="V19" s="292"/>
      <c r="W19" s="71"/>
      <c r="X19" s="292"/>
      <c r="Y19" s="71"/>
      <c r="Z19" s="292"/>
      <c r="AA19" s="239">
        <f t="shared" si="12"/>
        <v>0</v>
      </c>
    </row>
    <row r="20" spans="1:27" ht="26.25" customHeight="1">
      <c r="A20" s="266"/>
      <c r="B20" s="72"/>
      <c r="C20" s="72"/>
      <c r="D20" s="293"/>
      <c r="E20" s="72"/>
      <c r="F20" s="293"/>
      <c r="G20" s="72"/>
      <c r="H20" s="293"/>
      <c r="I20" s="72"/>
      <c r="J20" s="293"/>
      <c r="K20" s="72"/>
      <c r="L20" s="293"/>
      <c r="M20" s="72"/>
      <c r="N20" s="293"/>
      <c r="O20" s="72"/>
      <c r="P20" s="293"/>
      <c r="Q20" s="72"/>
      <c r="R20" s="293"/>
      <c r="S20" s="72"/>
      <c r="T20" s="293"/>
      <c r="U20" s="72"/>
      <c r="V20" s="293"/>
      <c r="W20" s="72"/>
      <c r="X20" s="293"/>
      <c r="Y20" s="72"/>
      <c r="Z20" s="293"/>
      <c r="AA20" s="240">
        <f t="shared" si="12"/>
        <v>0</v>
      </c>
    </row>
    <row r="21" spans="1:27" s="70" customFormat="1" ht="23.25" customHeight="1">
      <c r="A21" s="52" t="s">
        <v>73</v>
      </c>
      <c r="B21" s="73"/>
      <c r="C21" s="74"/>
      <c r="D21" s="241">
        <f>SUM(D4:D20)</f>
        <v>0</v>
      </c>
      <c r="E21" s="74"/>
      <c r="F21" s="241">
        <f>SUM(F4:F20)</f>
        <v>0</v>
      </c>
      <c r="G21" s="74"/>
      <c r="H21" s="241">
        <f>SUM(H4:H20)</f>
        <v>0</v>
      </c>
      <c r="I21" s="74"/>
      <c r="J21" s="241">
        <f>SUM(J4:J20)</f>
        <v>0</v>
      </c>
      <c r="K21" s="74"/>
      <c r="L21" s="241">
        <f>SUM(L4:L20)</f>
        <v>0</v>
      </c>
      <c r="M21" s="74"/>
      <c r="N21" s="241">
        <f>SUM(N4:N20)</f>
        <v>0</v>
      </c>
      <c r="O21" s="74"/>
      <c r="P21" s="241">
        <f>SUM(P4:P20)</f>
        <v>0</v>
      </c>
      <c r="Q21" s="74"/>
      <c r="R21" s="241">
        <f>SUM(R4:R20)</f>
        <v>0</v>
      </c>
      <c r="S21" s="74"/>
      <c r="T21" s="241">
        <f>SUM(T4:T20)</f>
        <v>0</v>
      </c>
      <c r="U21" s="74"/>
      <c r="V21" s="241">
        <f>SUM(V4:V20)</f>
        <v>0</v>
      </c>
      <c r="W21" s="74"/>
      <c r="X21" s="241">
        <f>SUM(X4:X20)</f>
        <v>0</v>
      </c>
      <c r="Y21" s="74"/>
      <c r="Z21" s="241">
        <f>SUM(Z4:Z20)</f>
        <v>0</v>
      </c>
      <c r="AA21" s="241">
        <f t="shared" si="12"/>
        <v>0</v>
      </c>
    </row>
    <row r="22" spans="2:27" ht="26.25" customHeight="1">
      <c r="B22" s="75"/>
      <c r="C22" s="71"/>
      <c r="D22" s="71"/>
      <c r="E22" s="71"/>
      <c r="F22" s="71"/>
      <c r="G22" s="71"/>
      <c r="H22" s="71"/>
      <c r="I22" s="71"/>
      <c r="J22" s="71"/>
      <c r="K22" s="71"/>
      <c r="L22" s="71"/>
      <c r="M22" s="71"/>
      <c r="N22" s="71"/>
      <c r="O22" s="71"/>
      <c r="P22" s="71"/>
      <c r="Q22" s="71"/>
      <c r="R22" s="71"/>
      <c r="S22" s="71"/>
      <c r="T22" s="71"/>
      <c r="U22" s="71"/>
      <c r="V22" s="71"/>
      <c r="W22" s="71"/>
      <c r="X22" s="71"/>
      <c r="Y22" s="71"/>
      <c r="Z22" s="71"/>
      <c r="AA22" s="71"/>
    </row>
    <row r="23" spans="1:27" s="70" customFormat="1" ht="26.25" customHeight="1">
      <c r="A23" s="76" t="str">
        <f>CONCATENATE("2. Jahr (",TEXT(_XLL.EDATUM(Deckblatt!C14,12),"MM.JJJJ")," - ",TEXT(_XLL.EDATUM(Deckblatt!C14,23),"MM.JJJJ"),")")</f>
        <v>2. Jahr (01.2018 - 12.2018)</v>
      </c>
      <c r="B23" s="29" t="s">
        <v>70</v>
      </c>
      <c r="C23" s="77" t="s">
        <v>71</v>
      </c>
      <c r="D23" s="165" t="s">
        <v>74</v>
      </c>
      <c r="E23" s="77" t="s">
        <v>71</v>
      </c>
      <c r="F23" s="165" t="s">
        <v>75</v>
      </c>
      <c r="G23" s="77" t="s">
        <v>71</v>
      </c>
      <c r="H23" s="165" t="s">
        <v>76</v>
      </c>
      <c r="I23" s="77" t="s">
        <v>71</v>
      </c>
      <c r="J23" s="165" t="s">
        <v>77</v>
      </c>
      <c r="K23" s="77" t="s">
        <v>38</v>
      </c>
      <c r="L23" s="77"/>
      <c r="M23" s="81" t="str">
        <f>CONCATENATE("3. Jahr (",TEXT(_XLL.EDATUM(Deckblatt!C14,24),"MM.JJJJ")," - ",TEXT(_XLL.EDATUM(Deckblatt!C14,35),"MM.JJJJ"),")")</f>
        <v>3. Jahr (01.2019 - 12.2019)</v>
      </c>
      <c r="N23" s="81"/>
      <c r="O23" s="73" t="s">
        <v>70</v>
      </c>
      <c r="P23" s="74" t="s">
        <v>71</v>
      </c>
      <c r="Q23" s="166" t="s">
        <v>74</v>
      </c>
      <c r="R23" s="74" t="s">
        <v>71</v>
      </c>
      <c r="S23" s="166" t="s">
        <v>75</v>
      </c>
      <c r="T23" s="74" t="s">
        <v>71</v>
      </c>
      <c r="U23" s="166" t="s">
        <v>76</v>
      </c>
      <c r="V23" s="74" t="s">
        <v>71</v>
      </c>
      <c r="W23" s="166" t="s">
        <v>77</v>
      </c>
      <c r="X23" s="74" t="s">
        <v>38</v>
      </c>
      <c r="Y23"/>
      <c r="Z23"/>
      <c r="AA23"/>
    </row>
    <row r="24" spans="1:27" ht="26.25" customHeight="1">
      <c r="A24" s="265"/>
      <c r="B24" s="280"/>
      <c r="C24" s="291"/>
      <c r="D24" s="238">
        <f aca="true" t="shared" si="13" ref="D24:D33">SUM(B24*C24)</f>
        <v>0</v>
      </c>
      <c r="E24" s="291"/>
      <c r="F24" s="238">
        <f aca="true" t="shared" si="14" ref="F24:F33">SUM(B24*E24)</f>
        <v>0</v>
      </c>
      <c r="G24" s="291"/>
      <c r="H24" s="238">
        <f aca="true" t="shared" si="15" ref="H24:H33">SUM(B24*G24)</f>
        <v>0</v>
      </c>
      <c r="I24" s="291"/>
      <c r="J24" s="238">
        <f aca="true" t="shared" si="16" ref="J24:J33">SUM(B24*I24)</f>
        <v>0</v>
      </c>
      <c r="K24" s="239">
        <f aca="true" t="shared" si="17" ref="K24:K41">SUM(D24,F24,H24,J24)</f>
        <v>0</v>
      </c>
      <c r="L24" s="71"/>
      <c r="M24" s="306"/>
      <c r="N24" s="306"/>
      <c r="O24" s="280"/>
      <c r="P24" s="291"/>
      <c r="Q24" s="238">
        <f aca="true" t="shared" si="18" ref="Q24:Q33">SUM(O24*P24)</f>
        <v>0</v>
      </c>
      <c r="R24" s="291"/>
      <c r="S24" s="238">
        <f aca="true" t="shared" si="19" ref="S24:S33">SUM(O24*R24)</f>
        <v>0</v>
      </c>
      <c r="T24" s="291"/>
      <c r="U24" s="238">
        <f aca="true" t="shared" si="20" ref="U24:U33">SUM(O24*T24)</f>
        <v>0</v>
      </c>
      <c r="V24" s="291"/>
      <c r="W24" s="238">
        <f aca="true" t="shared" si="21" ref="W24:W33">SUM(O24*V24)</f>
        <v>0</v>
      </c>
      <c r="X24" s="239">
        <f aca="true" t="shared" si="22" ref="X24:X41">SUM(Q24,S24,U24,W24)</f>
        <v>0</v>
      </c>
      <c r="Y24"/>
      <c r="Z24"/>
      <c r="AA24"/>
    </row>
    <row r="25" spans="1:27" ht="26.25" customHeight="1">
      <c r="A25" s="265"/>
      <c r="B25" s="280"/>
      <c r="C25" s="291"/>
      <c r="D25" s="238">
        <f t="shared" si="13"/>
        <v>0</v>
      </c>
      <c r="E25" s="291"/>
      <c r="F25" s="238">
        <f t="shared" si="14"/>
        <v>0</v>
      </c>
      <c r="G25" s="291"/>
      <c r="H25" s="238">
        <f t="shared" si="15"/>
        <v>0</v>
      </c>
      <c r="I25" s="291"/>
      <c r="J25" s="238">
        <f t="shared" si="16"/>
        <v>0</v>
      </c>
      <c r="K25" s="239">
        <f t="shared" si="17"/>
        <v>0</v>
      </c>
      <c r="L25" s="71"/>
      <c r="M25" s="306"/>
      <c r="N25" s="306"/>
      <c r="O25" s="282"/>
      <c r="P25" s="294"/>
      <c r="Q25" s="238">
        <f t="shared" si="18"/>
        <v>0</v>
      </c>
      <c r="R25" s="291"/>
      <c r="S25" s="238">
        <f t="shared" si="19"/>
        <v>0</v>
      </c>
      <c r="T25" s="291"/>
      <c r="U25" s="238">
        <f t="shared" si="20"/>
        <v>0</v>
      </c>
      <c r="V25" s="291"/>
      <c r="W25" s="238">
        <f t="shared" si="21"/>
        <v>0</v>
      </c>
      <c r="X25" s="239">
        <f t="shared" si="22"/>
        <v>0</v>
      </c>
      <c r="Y25"/>
      <c r="Z25"/>
      <c r="AA25"/>
    </row>
    <row r="26" spans="1:27" ht="26.25" customHeight="1">
      <c r="A26" s="265"/>
      <c r="B26" s="280"/>
      <c r="C26" s="291"/>
      <c r="D26" s="238">
        <f t="shared" si="13"/>
        <v>0</v>
      </c>
      <c r="E26" s="291"/>
      <c r="F26" s="238">
        <f t="shared" si="14"/>
        <v>0</v>
      </c>
      <c r="G26" s="291"/>
      <c r="H26" s="238">
        <f t="shared" si="15"/>
        <v>0</v>
      </c>
      <c r="I26" s="291"/>
      <c r="J26" s="238">
        <f t="shared" si="16"/>
        <v>0</v>
      </c>
      <c r="K26" s="239">
        <f t="shared" si="17"/>
        <v>0</v>
      </c>
      <c r="L26" s="71"/>
      <c r="M26" s="306"/>
      <c r="N26" s="306"/>
      <c r="O26" s="282"/>
      <c r="P26" s="294"/>
      <c r="Q26" s="238">
        <f t="shared" si="18"/>
        <v>0</v>
      </c>
      <c r="R26" s="291"/>
      <c r="S26" s="238">
        <f t="shared" si="19"/>
        <v>0</v>
      </c>
      <c r="T26" s="291"/>
      <c r="U26" s="238">
        <f t="shared" si="20"/>
        <v>0</v>
      </c>
      <c r="V26" s="291"/>
      <c r="W26" s="238">
        <f t="shared" si="21"/>
        <v>0</v>
      </c>
      <c r="X26" s="239">
        <f t="shared" si="22"/>
        <v>0</v>
      </c>
      <c r="Y26"/>
      <c r="Z26"/>
      <c r="AA26"/>
    </row>
    <row r="27" spans="1:27" ht="26.25" customHeight="1">
      <c r="A27" s="265"/>
      <c r="B27" s="280"/>
      <c r="C27" s="291"/>
      <c r="D27" s="238">
        <f t="shared" si="13"/>
        <v>0</v>
      </c>
      <c r="E27" s="291"/>
      <c r="F27" s="238">
        <f t="shared" si="14"/>
        <v>0</v>
      </c>
      <c r="G27" s="291"/>
      <c r="H27" s="238">
        <f t="shared" si="15"/>
        <v>0</v>
      </c>
      <c r="I27" s="291"/>
      <c r="J27" s="238">
        <f t="shared" si="16"/>
        <v>0</v>
      </c>
      <c r="K27" s="239">
        <f t="shared" si="17"/>
        <v>0</v>
      </c>
      <c r="L27" s="71"/>
      <c r="M27" s="306"/>
      <c r="N27" s="306"/>
      <c r="O27" s="282"/>
      <c r="P27" s="294"/>
      <c r="Q27" s="238">
        <f t="shared" si="18"/>
        <v>0</v>
      </c>
      <c r="R27" s="291"/>
      <c r="S27" s="238">
        <f t="shared" si="19"/>
        <v>0</v>
      </c>
      <c r="T27" s="291"/>
      <c r="U27" s="238">
        <f t="shared" si="20"/>
        <v>0</v>
      </c>
      <c r="V27" s="291"/>
      <c r="W27" s="238">
        <f t="shared" si="21"/>
        <v>0</v>
      </c>
      <c r="X27" s="239">
        <f t="shared" si="22"/>
        <v>0</v>
      </c>
      <c r="Y27"/>
      <c r="Z27"/>
      <c r="AA27"/>
    </row>
    <row r="28" spans="1:27" ht="26.25" customHeight="1">
      <c r="A28" s="265"/>
      <c r="B28" s="280"/>
      <c r="C28" s="291"/>
      <c r="D28" s="238">
        <f t="shared" si="13"/>
        <v>0</v>
      </c>
      <c r="E28" s="291"/>
      <c r="F28" s="238">
        <f t="shared" si="14"/>
        <v>0</v>
      </c>
      <c r="G28" s="291"/>
      <c r="H28" s="238">
        <f t="shared" si="15"/>
        <v>0</v>
      </c>
      <c r="I28" s="291"/>
      <c r="J28" s="238">
        <f t="shared" si="16"/>
        <v>0</v>
      </c>
      <c r="K28" s="239">
        <f t="shared" si="17"/>
        <v>0</v>
      </c>
      <c r="L28" s="71"/>
      <c r="M28" s="306"/>
      <c r="N28" s="306"/>
      <c r="O28" s="282"/>
      <c r="P28" s="294"/>
      <c r="Q28" s="238">
        <f t="shared" si="18"/>
        <v>0</v>
      </c>
      <c r="R28" s="291"/>
      <c r="S28" s="238">
        <f t="shared" si="19"/>
        <v>0</v>
      </c>
      <c r="T28" s="291"/>
      <c r="U28" s="238">
        <f t="shared" si="20"/>
        <v>0</v>
      </c>
      <c r="V28" s="291"/>
      <c r="W28" s="238">
        <f t="shared" si="21"/>
        <v>0</v>
      </c>
      <c r="X28" s="239">
        <f t="shared" si="22"/>
        <v>0</v>
      </c>
      <c r="Y28"/>
      <c r="Z28"/>
      <c r="AA28"/>
    </row>
    <row r="29" spans="1:27" ht="26.25" customHeight="1">
      <c r="A29" s="265"/>
      <c r="B29" s="280"/>
      <c r="C29" s="291"/>
      <c r="D29" s="238">
        <f t="shared" si="13"/>
        <v>0</v>
      </c>
      <c r="E29" s="291"/>
      <c r="F29" s="238">
        <f t="shared" si="14"/>
        <v>0</v>
      </c>
      <c r="G29" s="291"/>
      <c r="H29" s="238">
        <f t="shared" si="15"/>
        <v>0</v>
      </c>
      <c r="I29" s="291"/>
      <c r="J29" s="238">
        <f t="shared" si="16"/>
        <v>0</v>
      </c>
      <c r="K29" s="239">
        <f t="shared" si="17"/>
        <v>0</v>
      </c>
      <c r="L29" s="71"/>
      <c r="M29" s="306"/>
      <c r="N29" s="306"/>
      <c r="O29" s="282"/>
      <c r="P29" s="294"/>
      <c r="Q29" s="238">
        <f t="shared" si="18"/>
        <v>0</v>
      </c>
      <c r="R29" s="291"/>
      <c r="S29" s="238">
        <f t="shared" si="19"/>
        <v>0</v>
      </c>
      <c r="T29" s="291"/>
      <c r="U29" s="238">
        <f t="shared" si="20"/>
        <v>0</v>
      </c>
      <c r="V29" s="291"/>
      <c r="W29" s="238">
        <f t="shared" si="21"/>
        <v>0</v>
      </c>
      <c r="X29" s="239">
        <f t="shared" si="22"/>
        <v>0</v>
      </c>
      <c r="Y29"/>
      <c r="Z29"/>
      <c r="AA29"/>
    </row>
    <row r="30" spans="1:27" ht="26.25" customHeight="1">
      <c r="A30" s="265"/>
      <c r="B30" s="280"/>
      <c r="C30" s="291"/>
      <c r="D30" s="238">
        <f t="shared" si="13"/>
        <v>0</v>
      </c>
      <c r="E30" s="291"/>
      <c r="F30" s="238">
        <f t="shared" si="14"/>
        <v>0</v>
      </c>
      <c r="G30" s="291"/>
      <c r="H30" s="238">
        <f t="shared" si="15"/>
        <v>0</v>
      </c>
      <c r="I30" s="291"/>
      <c r="J30" s="238">
        <f t="shared" si="16"/>
        <v>0</v>
      </c>
      <c r="K30" s="239">
        <f t="shared" si="17"/>
        <v>0</v>
      </c>
      <c r="L30" s="71"/>
      <c r="M30" s="306"/>
      <c r="N30" s="306"/>
      <c r="O30" s="282"/>
      <c r="P30" s="294"/>
      <c r="Q30" s="238">
        <f t="shared" si="18"/>
        <v>0</v>
      </c>
      <c r="R30" s="291"/>
      <c r="S30" s="238">
        <f t="shared" si="19"/>
        <v>0</v>
      </c>
      <c r="T30" s="291"/>
      <c r="U30" s="238">
        <f t="shared" si="20"/>
        <v>0</v>
      </c>
      <c r="V30" s="291"/>
      <c r="W30" s="238">
        <f t="shared" si="21"/>
        <v>0</v>
      </c>
      <c r="X30" s="239">
        <f t="shared" si="22"/>
        <v>0</v>
      </c>
      <c r="Y30"/>
      <c r="Z30"/>
      <c r="AA30"/>
    </row>
    <row r="31" spans="1:27" ht="26.25" customHeight="1">
      <c r="A31" s="265"/>
      <c r="B31" s="280"/>
      <c r="C31" s="291"/>
      <c r="D31" s="238">
        <f t="shared" si="13"/>
        <v>0</v>
      </c>
      <c r="E31" s="291"/>
      <c r="F31" s="238">
        <f t="shared" si="14"/>
        <v>0</v>
      </c>
      <c r="G31" s="291"/>
      <c r="H31" s="238">
        <f t="shared" si="15"/>
        <v>0</v>
      </c>
      <c r="I31" s="291"/>
      <c r="J31" s="238">
        <f t="shared" si="16"/>
        <v>0</v>
      </c>
      <c r="K31" s="239">
        <f t="shared" si="17"/>
        <v>0</v>
      </c>
      <c r="L31" s="71"/>
      <c r="M31" s="306"/>
      <c r="N31" s="306"/>
      <c r="O31" s="282"/>
      <c r="P31" s="294"/>
      <c r="Q31" s="238">
        <f t="shared" si="18"/>
        <v>0</v>
      </c>
      <c r="R31" s="291"/>
      <c r="S31" s="238">
        <f t="shared" si="19"/>
        <v>0</v>
      </c>
      <c r="T31" s="291"/>
      <c r="U31" s="238">
        <f t="shared" si="20"/>
        <v>0</v>
      </c>
      <c r="V31" s="291"/>
      <c r="W31" s="238">
        <f t="shared" si="21"/>
        <v>0</v>
      </c>
      <c r="X31" s="239">
        <f t="shared" si="22"/>
        <v>0</v>
      </c>
      <c r="Y31"/>
      <c r="Z31"/>
      <c r="AA31"/>
    </row>
    <row r="32" spans="1:27" ht="26.25" customHeight="1">
      <c r="A32" s="265"/>
      <c r="B32" s="280"/>
      <c r="C32" s="291"/>
      <c r="D32" s="238">
        <f t="shared" si="13"/>
        <v>0</v>
      </c>
      <c r="E32" s="291"/>
      <c r="F32" s="238">
        <f t="shared" si="14"/>
        <v>0</v>
      </c>
      <c r="G32" s="291"/>
      <c r="H32" s="238">
        <f t="shared" si="15"/>
        <v>0</v>
      </c>
      <c r="I32" s="291"/>
      <c r="J32" s="238">
        <f t="shared" si="16"/>
        <v>0</v>
      </c>
      <c r="K32" s="239">
        <f t="shared" si="17"/>
        <v>0</v>
      </c>
      <c r="L32" s="71"/>
      <c r="M32" s="306"/>
      <c r="N32" s="306"/>
      <c r="O32" s="282"/>
      <c r="P32" s="294"/>
      <c r="Q32" s="238">
        <f t="shared" si="18"/>
        <v>0</v>
      </c>
      <c r="R32" s="291"/>
      <c r="S32" s="238">
        <f t="shared" si="19"/>
        <v>0</v>
      </c>
      <c r="T32" s="291"/>
      <c r="U32" s="238">
        <f t="shared" si="20"/>
        <v>0</v>
      </c>
      <c r="V32" s="291"/>
      <c r="W32" s="238">
        <f t="shared" si="21"/>
        <v>0</v>
      </c>
      <c r="X32" s="239">
        <f t="shared" si="22"/>
        <v>0</v>
      </c>
      <c r="Y32"/>
      <c r="Z32"/>
      <c r="AA32"/>
    </row>
    <row r="33" spans="1:27" ht="26.25" customHeight="1">
      <c r="A33" s="265"/>
      <c r="B33" s="280"/>
      <c r="C33" s="291"/>
      <c r="D33" s="238">
        <f t="shared" si="13"/>
        <v>0</v>
      </c>
      <c r="E33" s="291"/>
      <c r="F33" s="238">
        <f t="shared" si="14"/>
        <v>0</v>
      </c>
      <c r="G33" s="291"/>
      <c r="H33" s="238">
        <f t="shared" si="15"/>
        <v>0</v>
      </c>
      <c r="I33" s="291"/>
      <c r="J33" s="238">
        <f t="shared" si="16"/>
        <v>0</v>
      </c>
      <c r="K33" s="239">
        <f t="shared" si="17"/>
        <v>0</v>
      </c>
      <c r="L33" s="71"/>
      <c r="M33" s="306"/>
      <c r="N33" s="306"/>
      <c r="O33" s="282"/>
      <c r="P33" s="294"/>
      <c r="Q33" s="238">
        <f t="shared" si="18"/>
        <v>0</v>
      </c>
      <c r="R33" s="291"/>
      <c r="S33" s="238">
        <f t="shared" si="19"/>
        <v>0</v>
      </c>
      <c r="T33" s="291"/>
      <c r="U33" s="238">
        <f t="shared" si="20"/>
        <v>0</v>
      </c>
      <c r="V33" s="291"/>
      <c r="W33" s="238">
        <f t="shared" si="21"/>
        <v>0</v>
      </c>
      <c r="X33" s="239">
        <f t="shared" si="22"/>
        <v>0</v>
      </c>
      <c r="Y33"/>
      <c r="Z33"/>
      <c r="AA33"/>
    </row>
    <row r="34" spans="1:27" ht="26.25" customHeight="1">
      <c r="A34" s="265" t="s">
        <v>72</v>
      </c>
      <c r="B34" s="75"/>
      <c r="C34" s="71"/>
      <c r="D34" s="292"/>
      <c r="E34" s="71"/>
      <c r="F34" s="292"/>
      <c r="G34" s="71"/>
      <c r="H34" s="292"/>
      <c r="I34" s="71"/>
      <c r="J34" s="292"/>
      <c r="K34" s="239">
        <f t="shared" si="17"/>
        <v>0</v>
      </c>
      <c r="L34" s="71"/>
      <c r="M34" s="306" t="s">
        <v>72</v>
      </c>
      <c r="N34" s="306"/>
      <c r="O34" s="75"/>
      <c r="P34" s="71"/>
      <c r="Q34" s="292"/>
      <c r="R34" s="71"/>
      <c r="S34" s="292"/>
      <c r="T34" s="71"/>
      <c r="U34" s="292"/>
      <c r="V34" s="71"/>
      <c r="W34" s="292"/>
      <c r="X34" s="239">
        <f t="shared" si="22"/>
        <v>0</v>
      </c>
      <c r="Y34"/>
      <c r="Z34"/>
      <c r="AA34"/>
    </row>
    <row r="35" spans="1:27" ht="26.25" customHeight="1">
      <c r="A35" s="265"/>
      <c r="B35" s="75"/>
      <c r="C35" s="71"/>
      <c r="D35" s="292"/>
      <c r="E35" s="71"/>
      <c r="F35" s="292"/>
      <c r="G35" s="71"/>
      <c r="H35" s="292"/>
      <c r="I35" s="71"/>
      <c r="J35" s="292"/>
      <c r="K35" s="239">
        <f t="shared" si="17"/>
        <v>0</v>
      </c>
      <c r="L35" s="71"/>
      <c r="M35" s="306"/>
      <c r="N35" s="306"/>
      <c r="O35" s="75"/>
      <c r="P35" s="71"/>
      <c r="Q35" s="292"/>
      <c r="R35" s="71"/>
      <c r="S35" s="292"/>
      <c r="T35" s="71"/>
      <c r="U35" s="292"/>
      <c r="V35" s="71"/>
      <c r="W35" s="292"/>
      <c r="X35" s="239">
        <f t="shared" si="22"/>
        <v>0</v>
      </c>
      <c r="Y35"/>
      <c r="Z35"/>
      <c r="AA35"/>
    </row>
    <row r="36" spans="1:27" ht="26.25" customHeight="1">
      <c r="A36" s="265"/>
      <c r="B36" s="75"/>
      <c r="C36" s="71"/>
      <c r="D36" s="292"/>
      <c r="E36" s="71"/>
      <c r="F36" s="292"/>
      <c r="G36" s="71"/>
      <c r="H36" s="292"/>
      <c r="I36" s="71"/>
      <c r="J36" s="292"/>
      <c r="K36" s="239">
        <f t="shared" si="17"/>
        <v>0</v>
      </c>
      <c r="L36" s="71"/>
      <c r="M36" s="306"/>
      <c r="N36" s="306"/>
      <c r="O36" s="75"/>
      <c r="P36" s="71"/>
      <c r="Q36" s="292"/>
      <c r="R36" s="71"/>
      <c r="S36" s="292"/>
      <c r="T36" s="71"/>
      <c r="U36" s="292"/>
      <c r="V36" s="71"/>
      <c r="W36" s="292"/>
      <c r="X36" s="239">
        <f t="shared" si="22"/>
        <v>0</v>
      </c>
      <c r="Y36"/>
      <c r="Z36"/>
      <c r="AA36"/>
    </row>
    <row r="37" spans="1:27" ht="26.25" customHeight="1">
      <c r="A37" s="265"/>
      <c r="B37" s="75"/>
      <c r="C37" s="71"/>
      <c r="D37" s="292"/>
      <c r="E37" s="71"/>
      <c r="F37" s="292"/>
      <c r="G37" s="71"/>
      <c r="H37" s="292"/>
      <c r="I37" s="71"/>
      <c r="J37" s="292"/>
      <c r="K37" s="239">
        <f t="shared" si="17"/>
        <v>0</v>
      </c>
      <c r="L37" s="71"/>
      <c r="M37" s="306"/>
      <c r="N37" s="306"/>
      <c r="O37" s="75"/>
      <c r="P37" s="71"/>
      <c r="Q37" s="292"/>
      <c r="R37" s="71"/>
      <c r="S37" s="292"/>
      <c r="T37" s="71"/>
      <c r="U37" s="292"/>
      <c r="V37" s="71"/>
      <c r="W37" s="292"/>
      <c r="X37" s="239">
        <f t="shared" si="22"/>
        <v>0</v>
      </c>
      <c r="Y37"/>
      <c r="Z37"/>
      <c r="AA37"/>
    </row>
    <row r="38" spans="1:27" ht="26.25" customHeight="1">
      <c r="A38" s="265"/>
      <c r="B38" s="75"/>
      <c r="C38" s="71"/>
      <c r="D38" s="292"/>
      <c r="E38" s="71"/>
      <c r="F38" s="292"/>
      <c r="G38" s="71"/>
      <c r="H38" s="292"/>
      <c r="I38" s="71"/>
      <c r="J38" s="292"/>
      <c r="K38" s="239">
        <f t="shared" si="17"/>
        <v>0</v>
      </c>
      <c r="L38" s="71"/>
      <c r="M38" s="306"/>
      <c r="N38" s="306"/>
      <c r="O38" s="75"/>
      <c r="P38" s="71"/>
      <c r="Q38" s="292"/>
      <c r="R38" s="71"/>
      <c r="S38" s="292"/>
      <c r="T38" s="71"/>
      <c r="U38" s="292"/>
      <c r="V38" s="71"/>
      <c r="W38" s="292"/>
      <c r="X38" s="239">
        <f t="shared" si="22"/>
        <v>0</v>
      </c>
      <c r="Y38"/>
      <c r="Z38"/>
      <c r="AA38"/>
    </row>
    <row r="39" spans="1:27" ht="26.25" customHeight="1">
      <c r="A39" s="265"/>
      <c r="B39" s="75"/>
      <c r="C39" s="71"/>
      <c r="D39" s="292"/>
      <c r="E39" s="71"/>
      <c r="F39" s="292"/>
      <c r="G39" s="71"/>
      <c r="H39" s="292"/>
      <c r="I39" s="71"/>
      <c r="J39" s="292"/>
      <c r="K39" s="239">
        <f t="shared" si="17"/>
        <v>0</v>
      </c>
      <c r="L39" s="71"/>
      <c r="M39" s="306"/>
      <c r="N39" s="306"/>
      <c r="O39" s="75"/>
      <c r="P39" s="71"/>
      <c r="Q39" s="292"/>
      <c r="R39" s="71"/>
      <c r="S39" s="292"/>
      <c r="T39" s="71"/>
      <c r="U39" s="292"/>
      <c r="V39" s="71"/>
      <c r="W39" s="292"/>
      <c r="X39" s="239">
        <f t="shared" si="22"/>
        <v>0</v>
      </c>
      <c r="Y39"/>
      <c r="Z39"/>
      <c r="AA39"/>
    </row>
    <row r="40" spans="1:27" ht="26.25" customHeight="1" thickBot="1">
      <c r="A40" s="266"/>
      <c r="B40" s="79"/>
      <c r="C40" s="72"/>
      <c r="D40" s="293"/>
      <c r="E40" s="72"/>
      <c r="F40" s="293"/>
      <c r="G40" s="72"/>
      <c r="H40" s="293"/>
      <c r="I40" s="72"/>
      <c r="J40" s="293"/>
      <c r="K40" s="240">
        <f t="shared" si="17"/>
        <v>0</v>
      </c>
      <c r="L40" s="78"/>
      <c r="M40" s="306"/>
      <c r="N40" s="306"/>
      <c r="O40" s="79"/>
      <c r="P40" s="72"/>
      <c r="Q40" s="293"/>
      <c r="R40" s="72"/>
      <c r="S40" s="293"/>
      <c r="T40" s="72"/>
      <c r="U40" s="293"/>
      <c r="V40" s="72"/>
      <c r="W40" s="293"/>
      <c r="X40" s="240">
        <f t="shared" si="22"/>
        <v>0</v>
      </c>
      <c r="Y40"/>
      <c r="Z40"/>
      <c r="AA40"/>
    </row>
    <row r="41" spans="1:27" ht="26.25" customHeight="1" thickTop="1">
      <c r="A41" s="22" t="s">
        <v>73</v>
      </c>
      <c r="B41" s="80"/>
      <c r="C41" s="78"/>
      <c r="D41" s="241">
        <f>SUM(D24:D40)</f>
        <v>0</v>
      </c>
      <c r="E41" s="78"/>
      <c r="F41" s="241">
        <f>SUM(F24:F40)</f>
        <v>0</v>
      </c>
      <c r="G41" s="78"/>
      <c r="H41" s="241">
        <f>SUM(H24:H40)</f>
        <v>0</v>
      </c>
      <c r="I41" s="78"/>
      <c r="J41" s="241">
        <f>SUM(J24:J40)</f>
        <v>0</v>
      </c>
      <c r="K41" s="241">
        <f t="shared" si="17"/>
        <v>0</v>
      </c>
      <c r="L41" s="71"/>
      <c r="M41" s="307" t="s">
        <v>73</v>
      </c>
      <c r="N41" s="307"/>
      <c r="O41" s="80"/>
      <c r="P41" s="78"/>
      <c r="Q41" s="241">
        <f>SUM(Q24:Q40)</f>
        <v>0</v>
      </c>
      <c r="R41" s="78"/>
      <c r="S41" s="241">
        <f>SUM(S24:S40)</f>
        <v>0</v>
      </c>
      <c r="T41" s="78"/>
      <c r="U41" s="241">
        <f>SUM(U24:U40)</f>
        <v>0</v>
      </c>
      <c r="V41" s="78"/>
      <c r="W41" s="241">
        <f>SUM(W24:W40)</f>
        <v>0</v>
      </c>
      <c r="X41" s="241">
        <f t="shared" si="22"/>
        <v>0</v>
      </c>
      <c r="Y41"/>
      <c r="Z41"/>
      <c r="AA41"/>
    </row>
    <row r="42" spans="12:26" s="29" customFormat="1" ht="26.25" customHeight="1">
      <c r="L42" s="77"/>
      <c r="X42" s="77"/>
      <c r="Y42" s="77"/>
      <c r="Z42" s="77"/>
    </row>
    <row r="43" spans="12:26" ht="26.25" customHeight="1">
      <c r="L43" s="71"/>
      <c r="X43" s="71"/>
      <c r="Y43" s="71"/>
      <c r="Z43" s="71"/>
    </row>
    <row r="44" spans="12:26" ht="26.25" customHeight="1">
      <c r="L44" s="71"/>
      <c r="X44" s="71"/>
      <c r="Y44" s="71"/>
      <c r="Z44" s="71"/>
    </row>
    <row r="45" spans="12:26" ht="26.25" customHeight="1">
      <c r="L45" s="71"/>
      <c r="X45" s="71"/>
      <c r="Y45" s="71"/>
      <c r="Z45" s="71"/>
    </row>
    <row r="46" spans="12:26" ht="26.25" customHeight="1">
      <c r="L46" s="71"/>
      <c r="X46" s="71"/>
      <c r="Y46" s="71"/>
      <c r="Z46" s="71"/>
    </row>
    <row r="47" spans="12:26" ht="26.25" customHeight="1">
      <c r="L47" s="71"/>
      <c r="X47" s="71"/>
      <c r="Y47" s="71"/>
      <c r="Z47" s="71"/>
    </row>
    <row r="48" spans="12:26" ht="26.25" customHeight="1">
      <c r="L48" s="71"/>
      <c r="X48" s="71"/>
      <c r="Y48" s="71"/>
      <c r="Z48" s="71"/>
    </row>
    <row r="49" spans="12:26" ht="26.25" customHeight="1">
      <c r="L49" s="71"/>
      <c r="X49" s="71"/>
      <c r="Y49" s="71"/>
      <c r="Z49" s="71"/>
    </row>
    <row r="50" spans="12:26" ht="26.25" customHeight="1">
      <c r="L50" s="71"/>
      <c r="X50" s="71"/>
      <c r="Y50" s="71"/>
      <c r="Z50" s="71"/>
    </row>
    <row r="51" spans="12:26" ht="26.25" customHeight="1">
      <c r="L51" s="71"/>
      <c r="X51" s="71"/>
      <c r="Y51" s="71"/>
      <c r="Z51" s="71"/>
    </row>
    <row r="52" spans="12:26" ht="26.25" customHeight="1">
      <c r="L52" s="71"/>
      <c r="X52" s="71"/>
      <c r="Y52" s="71"/>
      <c r="Z52" s="71"/>
    </row>
    <row r="53" spans="12:26" ht="26.25" customHeight="1">
      <c r="L53" s="71"/>
      <c r="X53" s="71"/>
      <c r="Y53" s="71"/>
      <c r="Z53" s="71"/>
    </row>
    <row r="54" spans="12:26" ht="26.25" customHeight="1">
      <c r="L54" s="71"/>
      <c r="X54" s="71"/>
      <c r="Y54" s="71"/>
      <c r="Z54" s="71"/>
    </row>
    <row r="55" spans="12:26" ht="26.25" customHeight="1">
      <c r="L55" s="71"/>
      <c r="X55" s="71"/>
      <c r="Y55" s="71"/>
      <c r="Z55" s="71"/>
    </row>
    <row r="56" spans="12:26" ht="26.25" customHeight="1">
      <c r="L56" s="71"/>
      <c r="X56" s="71"/>
      <c r="Y56" s="71"/>
      <c r="Z56" s="71"/>
    </row>
    <row r="57" spans="12:26" ht="26.25" customHeight="1">
      <c r="L57" s="71"/>
      <c r="X57" s="71"/>
      <c r="Y57" s="71"/>
      <c r="Z57" s="71"/>
    </row>
    <row r="58" spans="12:26" ht="26.25" customHeight="1">
      <c r="L58" s="71"/>
      <c r="X58" s="71"/>
      <c r="Y58" s="71"/>
      <c r="Z58" s="71"/>
    </row>
    <row r="59" spans="12:26" ht="26.25" customHeight="1">
      <c r="L59" s="71"/>
      <c r="X59" s="71"/>
      <c r="Y59" s="71"/>
      <c r="Z59" s="71"/>
    </row>
    <row r="60" spans="12:26" s="22" customFormat="1" ht="26.25" customHeight="1">
      <c r="L60" s="78"/>
      <c r="X60" s="78"/>
      <c r="Y60" s="78"/>
      <c r="Z60" s="78"/>
    </row>
    <row r="61" spans="2:27" ht="26.25" customHeight="1">
      <c r="B61" s="75"/>
      <c r="C61" s="71"/>
      <c r="D61" s="71"/>
      <c r="E61" s="71"/>
      <c r="F61" s="71"/>
      <c r="G61" s="71"/>
      <c r="H61" s="71"/>
      <c r="I61" s="71"/>
      <c r="J61" s="71"/>
      <c r="K61" s="71"/>
      <c r="L61" s="71"/>
      <c r="M61" s="71"/>
      <c r="N61" s="71"/>
      <c r="O61" s="71"/>
      <c r="P61" s="71"/>
      <c r="Q61" s="71"/>
      <c r="R61" s="71"/>
      <c r="S61" s="71"/>
      <c r="T61" s="71"/>
      <c r="U61" s="71"/>
      <c r="V61" s="71"/>
      <c r="W61" s="71"/>
      <c r="X61" s="71"/>
      <c r="Y61" s="71"/>
      <c r="Z61" s="71"/>
      <c r="AA61" s="71"/>
    </row>
    <row r="62" spans="2:27" ht="26.25" customHeight="1">
      <c r="B62" s="75"/>
      <c r="C62" s="71"/>
      <c r="D62" s="71"/>
      <c r="E62" s="71"/>
      <c r="F62" s="71"/>
      <c r="G62" s="71"/>
      <c r="H62" s="71"/>
      <c r="I62" s="71"/>
      <c r="J62" s="71"/>
      <c r="K62" s="71"/>
      <c r="L62" s="71"/>
      <c r="M62" s="71"/>
      <c r="N62" s="71"/>
      <c r="O62" s="71"/>
      <c r="P62" s="71"/>
      <c r="Q62" s="71"/>
      <c r="R62" s="71"/>
      <c r="S62" s="71"/>
      <c r="T62" s="71"/>
      <c r="U62" s="71"/>
      <c r="V62" s="71"/>
      <c r="W62" s="71"/>
      <c r="X62" s="71"/>
      <c r="Y62" s="71"/>
      <c r="Z62" s="71"/>
      <c r="AA62" s="71"/>
    </row>
    <row r="63" spans="2:27" ht="26.25" customHeight="1">
      <c r="B63" s="75"/>
      <c r="C63" s="71"/>
      <c r="D63" s="71"/>
      <c r="E63" s="71"/>
      <c r="F63" s="71"/>
      <c r="G63" s="71"/>
      <c r="H63" s="71"/>
      <c r="I63" s="71"/>
      <c r="J63" s="71"/>
      <c r="K63" s="71"/>
      <c r="L63" s="71"/>
      <c r="M63" s="71"/>
      <c r="N63" s="71"/>
      <c r="O63" s="71"/>
      <c r="P63" s="71"/>
      <c r="Q63" s="71"/>
      <c r="R63" s="71"/>
      <c r="S63" s="71"/>
      <c r="T63" s="71"/>
      <c r="U63" s="71"/>
      <c r="V63" s="71"/>
      <c r="W63" s="71"/>
      <c r="X63" s="71"/>
      <c r="Y63" s="71"/>
      <c r="Z63" s="71"/>
      <c r="AA63" s="71"/>
    </row>
    <row r="64" spans="2:27" ht="26.25" customHeight="1">
      <c r="B64" s="75"/>
      <c r="C64" s="71"/>
      <c r="D64" s="71"/>
      <c r="E64" s="71"/>
      <c r="F64" s="71"/>
      <c r="G64" s="71"/>
      <c r="H64" s="71"/>
      <c r="I64" s="71"/>
      <c r="J64" s="71"/>
      <c r="K64" s="71"/>
      <c r="L64" s="71"/>
      <c r="M64" s="71"/>
      <c r="N64" s="71"/>
      <c r="O64" s="71"/>
      <c r="P64" s="71"/>
      <c r="Q64" s="71"/>
      <c r="R64" s="71"/>
      <c r="S64" s="71"/>
      <c r="T64" s="71"/>
      <c r="U64" s="71"/>
      <c r="V64" s="71"/>
      <c r="W64" s="71"/>
      <c r="X64" s="71"/>
      <c r="Y64" s="71"/>
      <c r="Z64" s="71"/>
      <c r="AA64" s="71"/>
    </row>
    <row r="65" spans="2:27" ht="26.25" customHeight="1">
      <c r="B65" s="75"/>
      <c r="C65" s="71"/>
      <c r="D65" s="71"/>
      <c r="E65" s="71"/>
      <c r="F65" s="71"/>
      <c r="G65" s="71"/>
      <c r="H65" s="71"/>
      <c r="I65" s="71"/>
      <c r="J65" s="71"/>
      <c r="K65" s="71"/>
      <c r="L65" s="71"/>
      <c r="M65" s="71"/>
      <c r="N65" s="71"/>
      <c r="O65" s="71"/>
      <c r="P65" s="71"/>
      <c r="Q65" s="71"/>
      <c r="R65" s="71"/>
      <c r="S65" s="71"/>
      <c r="T65" s="71"/>
      <c r="U65" s="71"/>
      <c r="V65" s="71"/>
      <c r="W65" s="71"/>
      <c r="X65" s="71"/>
      <c r="Y65" s="71"/>
      <c r="Z65" s="71"/>
      <c r="AA65" s="71"/>
    </row>
    <row r="66" spans="2:27" ht="26.25" customHeight="1">
      <c r="B66" s="75"/>
      <c r="C66" s="71"/>
      <c r="D66" s="71"/>
      <c r="E66" s="71"/>
      <c r="F66" s="71"/>
      <c r="G66" s="71"/>
      <c r="H66" s="71"/>
      <c r="I66" s="71"/>
      <c r="J66" s="71"/>
      <c r="K66" s="71"/>
      <c r="L66" s="71"/>
      <c r="M66" s="71"/>
      <c r="N66" s="71"/>
      <c r="O66" s="71"/>
      <c r="P66" s="71"/>
      <c r="Q66" s="71"/>
      <c r="R66" s="71"/>
      <c r="S66" s="71"/>
      <c r="T66" s="71"/>
      <c r="U66" s="71"/>
      <c r="V66" s="71"/>
      <c r="W66" s="71"/>
      <c r="X66" s="71"/>
      <c r="Y66" s="71"/>
      <c r="Z66" s="71"/>
      <c r="AA66" s="71"/>
    </row>
    <row r="67" spans="2:27" ht="26.25" customHeight="1">
      <c r="B67" s="75"/>
      <c r="C67" s="71"/>
      <c r="D67" s="71"/>
      <c r="E67" s="71"/>
      <c r="F67" s="71"/>
      <c r="G67" s="71"/>
      <c r="H67" s="71"/>
      <c r="I67" s="71"/>
      <c r="J67" s="71"/>
      <c r="K67" s="71"/>
      <c r="L67" s="71"/>
      <c r="M67" s="71"/>
      <c r="N67" s="71"/>
      <c r="O67" s="71"/>
      <c r="P67" s="71"/>
      <c r="Q67" s="71"/>
      <c r="R67" s="71"/>
      <c r="S67" s="71"/>
      <c r="T67" s="71"/>
      <c r="U67" s="71"/>
      <c r="V67" s="71"/>
      <c r="W67" s="71"/>
      <c r="X67" s="71"/>
      <c r="Y67" s="71"/>
      <c r="Z67" s="71"/>
      <c r="AA67" s="71"/>
    </row>
    <row r="68" spans="2:27" ht="26.25" customHeight="1">
      <c r="B68" s="75"/>
      <c r="C68" s="71"/>
      <c r="D68" s="71"/>
      <c r="E68" s="71"/>
      <c r="F68" s="71"/>
      <c r="G68" s="71"/>
      <c r="H68" s="71"/>
      <c r="I68" s="71"/>
      <c r="J68" s="71"/>
      <c r="K68" s="71"/>
      <c r="L68" s="71"/>
      <c r="M68" s="71"/>
      <c r="N68" s="71"/>
      <c r="O68" s="71"/>
      <c r="P68" s="71"/>
      <c r="Q68" s="71"/>
      <c r="R68" s="71"/>
      <c r="S68" s="71"/>
      <c r="T68" s="71"/>
      <c r="U68" s="71"/>
      <c r="V68" s="71"/>
      <c r="W68" s="71"/>
      <c r="X68" s="71"/>
      <c r="Y68" s="71"/>
      <c r="Z68" s="71"/>
      <c r="AA68" s="71"/>
    </row>
    <row r="69" spans="2:27" ht="26.25" customHeight="1">
      <c r="B69" s="75"/>
      <c r="C69" s="71"/>
      <c r="D69" s="71"/>
      <c r="E69" s="71"/>
      <c r="F69" s="71"/>
      <c r="G69" s="71"/>
      <c r="H69" s="71"/>
      <c r="I69" s="71"/>
      <c r="J69" s="71"/>
      <c r="K69" s="71"/>
      <c r="L69" s="71"/>
      <c r="M69" s="71"/>
      <c r="N69" s="71"/>
      <c r="O69" s="71"/>
      <c r="P69" s="71"/>
      <c r="Q69" s="71"/>
      <c r="R69" s="71"/>
      <c r="S69" s="71"/>
      <c r="T69" s="71"/>
      <c r="U69" s="71"/>
      <c r="V69" s="71"/>
      <c r="W69" s="71"/>
      <c r="X69" s="71"/>
      <c r="Y69" s="71"/>
      <c r="Z69" s="71"/>
      <c r="AA69" s="71"/>
    </row>
    <row r="70" spans="2:27" ht="26.25" customHeight="1">
      <c r="B70" s="75"/>
      <c r="C70" s="71"/>
      <c r="D70" s="71"/>
      <c r="E70" s="71"/>
      <c r="F70" s="71"/>
      <c r="G70" s="71"/>
      <c r="H70" s="71"/>
      <c r="I70" s="71"/>
      <c r="J70" s="71"/>
      <c r="K70" s="71"/>
      <c r="L70" s="71"/>
      <c r="M70" s="71"/>
      <c r="N70" s="71"/>
      <c r="O70" s="71"/>
      <c r="P70" s="71"/>
      <c r="Q70" s="71"/>
      <c r="R70" s="71"/>
      <c r="S70" s="71"/>
      <c r="T70" s="71"/>
      <c r="U70" s="71"/>
      <c r="V70" s="71"/>
      <c r="W70" s="71"/>
      <c r="X70" s="71"/>
      <c r="Y70" s="71"/>
      <c r="Z70" s="71"/>
      <c r="AA70" s="71"/>
    </row>
    <row r="71" spans="2:27" ht="26.25" customHeight="1">
      <c r="B71" s="75"/>
      <c r="C71" s="71"/>
      <c r="D71" s="71"/>
      <c r="E71" s="71"/>
      <c r="F71" s="71"/>
      <c r="G71" s="71"/>
      <c r="H71" s="71"/>
      <c r="I71" s="71"/>
      <c r="J71" s="71"/>
      <c r="K71" s="71"/>
      <c r="L71" s="71"/>
      <c r="M71" s="71"/>
      <c r="N71" s="71"/>
      <c r="O71" s="71"/>
      <c r="P71" s="71"/>
      <c r="Q71" s="71"/>
      <c r="R71" s="71"/>
      <c r="S71" s="71"/>
      <c r="T71" s="71"/>
      <c r="U71" s="71"/>
      <c r="V71" s="71"/>
      <c r="W71" s="71"/>
      <c r="X71" s="71"/>
      <c r="Y71" s="71"/>
      <c r="Z71" s="71"/>
      <c r="AA71" s="71"/>
    </row>
    <row r="72" spans="2:27" ht="26.25" customHeight="1">
      <c r="B72" s="75"/>
      <c r="C72" s="71"/>
      <c r="D72" s="71"/>
      <c r="E72" s="71"/>
      <c r="F72" s="71"/>
      <c r="G72" s="71"/>
      <c r="H72" s="71"/>
      <c r="I72" s="71"/>
      <c r="J72" s="71"/>
      <c r="K72" s="71"/>
      <c r="L72" s="71"/>
      <c r="M72" s="71"/>
      <c r="N72" s="71"/>
      <c r="O72" s="71"/>
      <c r="P72" s="71"/>
      <c r="Q72" s="71"/>
      <c r="R72" s="71"/>
      <c r="S72" s="71"/>
      <c r="T72" s="71"/>
      <c r="U72" s="71"/>
      <c r="V72" s="71"/>
      <c r="W72" s="71"/>
      <c r="X72" s="71"/>
      <c r="Y72" s="71"/>
      <c r="Z72" s="71"/>
      <c r="AA72" s="71"/>
    </row>
    <row r="73" spans="2:27" ht="26.25" customHeight="1">
      <c r="B73" s="75"/>
      <c r="C73" s="71"/>
      <c r="D73" s="71"/>
      <c r="E73" s="71"/>
      <c r="F73" s="71"/>
      <c r="G73" s="71"/>
      <c r="H73" s="71"/>
      <c r="I73" s="71"/>
      <c r="J73" s="71"/>
      <c r="K73" s="71"/>
      <c r="L73" s="71"/>
      <c r="M73" s="71"/>
      <c r="N73" s="71"/>
      <c r="O73" s="71"/>
      <c r="P73" s="71"/>
      <c r="Q73" s="71"/>
      <c r="R73" s="71"/>
      <c r="S73" s="71"/>
      <c r="T73" s="71"/>
      <c r="U73" s="71"/>
      <c r="V73" s="71"/>
      <c r="W73" s="71"/>
      <c r="X73" s="71"/>
      <c r="Y73" s="71"/>
      <c r="Z73" s="71"/>
      <c r="AA73" s="71"/>
    </row>
    <row r="74" spans="2:27" ht="26.25" customHeight="1">
      <c r="B74" s="75"/>
      <c r="C74" s="71"/>
      <c r="D74" s="71"/>
      <c r="E74" s="71"/>
      <c r="F74" s="71"/>
      <c r="G74" s="71"/>
      <c r="H74" s="71"/>
      <c r="I74" s="71"/>
      <c r="J74" s="71"/>
      <c r="K74" s="71"/>
      <c r="L74" s="71"/>
      <c r="M74" s="71"/>
      <c r="N74" s="71"/>
      <c r="O74" s="71"/>
      <c r="P74" s="71"/>
      <c r="Q74" s="71"/>
      <c r="R74" s="71"/>
      <c r="S74" s="71"/>
      <c r="T74" s="71"/>
      <c r="U74" s="71"/>
      <c r="V74" s="71"/>
      <c r="W74" s="71"/>
      <c r="X74" s="71"/>
      <c r="Y74" s="71"/>
      <c r="Z74" s="71"/>
      <c r="AA74" s="71"/>
    </row>
    <row r="75" spans="2:27" ht="26.25" customHeight="1">
      <c r="B75" s="75"/>
      <c r="C75" s="71"/>
      <c r="D75" s="71"/>
      <c r="E75" s="71"/>
      <c r="F75" s="71"/>
      <c r="G75" s="71"/>
      <c r="H75" s="71"/>
      <c r="I75" s="71"/>
      <c r="J75" s="71"/>
      <c r="K75" s="71"/>
      <c r="L75" s="71"/>
      <c r="M75" s="71"/>
      <c r="N75" s="71"/>
      <c r="O75" s="71"/>
      <c r="P75" s="71"/>
      <c r="Q75" s="71"/>
      <c r="R75" s="71"/>
      <c r="S75" s="71"/>
      <c r="T75" s="71"/>
      <c r="U75" s="71"/>
      <c r="V75" s="71"/>
      <c r="W75" s="71"/>
      <c r="X75" s="71"/>
      <c r="Y75" s="71"/>
      <c r="Z75" s="71"/>
      <c r="AA75" s="71"/>
    </row>
    <row r="76" spans="2:27" ht="26.25" customHeight="1">
      <c r="B76" s="75"/>
      <c r="C76" s="71"/>
      <c r="D76" s="71"/>
      <c r="E76" s="71"/>
      <c r="F76" s="71"/>
      <c r="G76" s="71"/>
      <c r="H76" s="71"/>
      <c r="I76" s="71"/>
      <c r="J76" s="71"/>
      <c r="K76" s="71"/>
      <c r="L76" s="71"/>
      <c r="M76" s="71"/>
      <c r="N76" s="71"/>
      <c r="O76" s="71"/>
      <c r="P76" s="71"/>
      <c r="Q76" s="71"/>
      <c r="R76" s="71"/>
      <c r="S76" s="71"/>
      <c r="T76" s="71"/>
      <c r="U76" s="71"/>
      <c r="V76" s="71"/>
      <c r="W76" s="71"/>
      <c r="X76" s="71"/>
      <c r="Y76" s="71"/>
      <c r="Z76" s="71"/>
      <c r="AA76" s="71"/>
    </row>
    <row r="77" spans="2:27" ht="26.25" customHeight="1">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row>
    <row r="78" spans="2:27" ht="26.25" customHeight="1">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row>
    <row r="79" spans="2:27" ht="26.25" customHeight="1">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row>
    <row r="80" spans="2:27" ht="26.25" customHeight="1">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row>
    <row r="81" spans="2:27" ht="26.25" customHeight="1">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row>
  </sheetData>
  <sheetProtection password="CF67" sheet="1" scenarios="1" selectLockedCells="1"/>
  <mergeCells count="18">
    <mergeCell ref="M40:N40"/>
    <mergeCell ref="M41:N41"/>
    <mergeCell ref="M36:N36"/>
    <mergeCell ref="M37:N37"/>
    <mergeCell ref="M38:N38"/>
    <mergeCell ref="M39:N39"/>
    <mergeCell ref="M32:N32"/>
    <mergeCell ref="M33:N33"/>
    <mergeCell ref="M34:N34"/>
    <mergeCell ref="M35:N35"/>
    <mergeCell ref="M28:N28"/>
    <mergeCell ref="M29:N29"/>
    <mergeCell ref="M30:N30"/>
    <mergeCell ref="M31:N31"/>
    <mergeCell ref="M24:N24"/>
    <mergeCell ref="M25:N25"/>
    <mergeCell ref="M26:N26"/>
    <mergeCell ref="M27:N27"/>
  </mergeCells>
  <printOptions horizontalCentered="1" verticalCentered="1"/>
  <pageMargins left="0" right="0" top="0.5905511811023623" bottom="0.7874015748031497" header="0.5118110236220472" footer="0.5118110236220472"/>
  <pageSetup fitToHeight="2" horizontalDpi="300" verticalDpi="300" orientation="landscape" paperSize="9" scale="45" r:id="rId3"/>
  <legacyDrawing r:id="rId2"/>
</worksheet>
</file>

<file path=xl/worksheets/sheet7.xml><?xml version="1.0" encoding="utf-8"?>
<worksheet xmlns="http://schemas.openxmlformats.org/spreadsheetml/2006/main" xmlns:r="http://schemas.openxmlformats.org/officeDocument/2006/relationships">
  <sheetPr>
    <tabColor indexed="30"/>
  </sheetPr>
  <dimension ref="A1:J63"/>
  <sheetViews>
    <sheetView showGridLines="0" workbookViewId="0" topLeftCell="A37">
      <selection activeCell="B46" sqref="B46"/>
    </sheetView>
  </sheetViews>
  <sheetFormatPr defaultColWidth="11.421875" defaultRowHeight="23.25" customHeight="1"/>
  <cols>
    <col min="1" max="1" width="25.00390625" style="82" customWidth="1"/>
    <col min="2" max="4" width="19.421875" style="83" customWidth="1"/>
    <col min="5" max="5" width="11.421875" style="83" customWidth="1"/>
    <col min="6" max="8" width="11.28125" style="84" customWidth="1"/>
    <col min="9" max="16384" width="11.57421875" style="83" customWidth="1"/>
  </cols>
  <sheetData>
    <row r="1" ht="24.75" customHeight="1">
      <c r="A1" s="85">
        <f>Deckblatt!C10</f>
        <v>0</v>
      </c>
    </row>
    <row r="2" ht="26.25" customHeight="1">
      <c r="A2" s="163" t="s">
        <v>169</v>
      </c>
    </row>
    <row r="3" spans="1:10" ht="34.5" customHeight="1">
      <c r="A3" s="86"/>
      <c r="B3" s="87" t="str">
        <f>CONCATENATE("1. Jahr (",TEXT(Deckblatt!C14,"MM.JJJJ")," - ",TEXT(_XLL.EDATUM(Deckblatt!C14,11),"MM.JJJJ"),")")</f>
        <v>1. Jahr (01.2017 - 12.2017)</v>
      </c>
      <c r="C3" s="87" t="str">
        <f>CONCATENATE("2. Jahr (",TEXT(_XLL.EDATUM(Deckblatt!C14,12),"MM.JJJJ")," - ",TEXT(_XLL.EDATUM(Deckblatt!C14,23),"MM.JJJJ"),")")</f>
        <v>2. Jahr (01.2018 - 12.2018)</v>
      </c>
      <c r="D3" s="87" t="str">
        <f>CONCATENATE("3. Jahr (",TEXT(_XLL.EDATUM(Deckblatt!C14,24),"MM.JJJJ")," - ",TEXT(_XLL.EDATUM(Deckblatt!C14,35),"MM.JJJJ"),")")</f>
        <v>3. Jahr (01.2019 - 12.2019)</v>
      </c>
      <c r="E3" s="88" t="s">
        <v>78</v>
      </c>
      <c r="F3" s="89" t="s">
        <v>79</v>
      </c>
      <c r="G3" s="89" t="s">
        <v>80</v>
      </c>
      <c r="H3" s="89" t="s">
        <v>81</v>
      </c>
      <c r="I3" s="90"/>
      <c r="J3" s="91"/>
    </row>
    <row r="4" spans="1:10" ht="23.25" customHeight="1">
      <c r="A4" s="92" t="s">
        <v>82</v>
      </c>
      <c r="B4" s="93"/>
      <c r="C4" s="94"/>
      <c r="D4" s="95"/>
      <c r="E4" s="96">
        <v>15</v>
      </c>
      <c r="F4" s="97">
        <f>SUM(B4/E4)/12</f>
        <v>0</v>
      </c>
      <c r="G4" s="97">
        <f>SUM(C4/E4)/12+F4</f>
        <v>0</v>
      </c>
      <c r="H4" s="97">
        <f>SUM(D4/E4)/12+G4</f>
        <v>0</v>
      </c>
      <c r="I4" s="91"/>
      <c r="J4" s="91"/>
    </row>
    <row r="5" spans="1:10" ht="23.25" customHeight="1">
      <c r="A5" s="92" t="s">
        <v>83</v>
      </c>
      <c r="B5" s="93"/>
      <c r="C5" s="99"/>
      <c r="D5" s="100"/>
      <c r="E5" s="101">
        <v>0</v>
      </c>
      <c r="F5" s="97"/>
      <c r="G5" s="97"/>
      <c r="H5" s="97"/>
      <c r="I5" s="91"/>
      <c r="J5" s="91"/>
    </row>
    <row r="6" spans="1:10" ht="23.25" customHeight="1">
      <c r="A6" s="92" t="s">
        <v>84</v>
      </c>
      <c r="B6" s="93"/>
      <c r="C6" s="99"/>
      <c r="D6" s="100"/>
      <c r="E6" s="102">
        <v>33</v>
      </c>
      <c r="F6" s="97">
        <f aca="true" t="shared" si="0" ref="F6:F17">SUM(B6/E6)/12</f>
        <v>0</v>
      </c>
      <c r="G6" s="97">
        <f aca="true" t="shared" si="1" ref="G6:G17">SUM(C6/E6)/12+F6</f>
        <v>0</v>
      </c>
      <c r="H6" s="97">
        <f>SUM(D6/E6)/12+G6</f>
        <v>0</v>
      </c>
      <c r="I6" s="91"/>
      <c r="J6" s="91"/>
    </row>
    <row r="7" spans="1:10" ht="23.25" customHeight="1">
      <c r="A7" s="92" t="s">
        <v>85</v>
      </c>
      <c r="B7" s="93"/>
      <c r="C7" s="99"/>
      <c r="D7" s="100"/>
      <c r="E7" s="103">
        <v>8</v>
      </c>
      <c r="F7" s="97">
        <f t="shared" si="0"/>
        <v>0</v>
      </c>
      <c r="G7" s="97">
        <f t="shared" si="1"/>
        <v>0</v>
      </c>
      <c r="H7" s="97">
        <f aca="true" t="shared" si="2" ref="H7:H17">SUM(D7/E7)/12+G7</f>
        <v>0</v>
      </c>
      <c r="I7" s="91"/>
      <c r="J7" s="91"/>
    </row>
    <row r="8" spans="1:10" ht="23.25" customHeight="1">
      <c r="A8" s="92" t="s">
        <v>86</v>
      </c>
      <c r="B8" s="93"/>
      <c r="C8" s="99"/>
      <c r="D8" s="100"/>
      <c r="E8" s="103">
        <v>8</v>
      </c>
      <c r="F8" s="97">
        <f t="shared" si="0"/>
        <v>0</v>
      </c>
      <c r="G8" s="97">
        <f t="shared" si="1"/>
        <v>0</v>
      </c>
      <c r="H8" s="97">
        <f t="shared" si="2"/>
        <v>0</v>
      </c>
      <c r="I8" s="91"/>
      <c r="J8" s="91"/>
    </row>
    <row r="9" spans="1:10" ht="23.25" customHeight="1">
      <c r="A9" s="92" t="s">
        <v>87</v>
      </c>
      <c r="B9" s="93"/>
      <c r="C9" s="99"/>
      <c r="D9" s="100"/>
      <c r="E9" s="103">
        <v>6</v>
      </c>
      <c r="F9" s="97">
        <f t="shared" si="0"/>
        <v>0</v>
      </c>
      <c r="G9" s="97">
        <f t="shared" si="1"/>
        <v>0</v>
      </c>
      <c r="H9" s="97">
        <f t="shared" si="2"/>
        <v>0</v>
      </c>
      <c r="I9" s="91"/>
      <c r="J9" s="91"/>
    </row>
    <row r="10" spans="1:10" ht="23.25" customHeight="1">
      <c r="A10" s="92" t="s">
        <v>88</v>
      </c>
      <c r="B10" s="93"/>
      <c r="C10" s="99"/>
      <c r="D10" s="100"/>
      <c r="E10" s="103">
        <v>9</v>
      </c>
      <c r="F10" s="97">
        <f t="shared" si="0"/>
        <v>0</v>
      </c>
      <c r="G10" s="97">
        <f t="shared" si="1"/>
        <v>0</v>
      </c>
      <c r="H10" s="97">
        <f t="shared" si="2"/>
        <v>0</v>
      </c>
      <c r="I10" s="91"/>
      <c r="J10" s="91"/>
    </row>
    <row r="11" spans="1:10" ht="23.25" customHeight="1">
      <c r="A11" s="92" t="s">
        <v>89</v>
      </c>
      <c r="B11" s="93"/>
      <c r="C11" s="99"/>
      <c r="D11" s="100"/>
      <c r="E11" s="103">
        <v>8</v>
      </c>
      <c r="F11" s="97">
        <f t="shared" si="0"/>
        <v>0</v>
      </c>
      <c r="G11" s="97">
        <f t="shared" si="1"/>
        <v>0</v>
      </c>
      <c r="H11" s="97">
        <f t="shared" si="2"/>
        <v>0</v>
      </c>
      <c r="I11" s="91"/>
      <c r="J11" s="91"/>
    </row>
    <row r="12" spans="1:10" ht="23.25" customHeight="1">
      <c r="A12" s="92" t="s">
        <v>90</v>
      </c>
      <c r="B12" s="93"/>
      <c r="C12" s="99"/>
      <c r="D12" s="100"/>
      <c r="E12" s="103">
        <v>6</v>
      </c>
      <c r="F12" s="97">
        <f t="shared" si="0"/>
        <v>0</v>
      </c>
      <c r="G12" s="97">
        <f t="shared" si="1"/>
        <v>0</v>
      </c>
      <c r="H12" s="97">
        <f t="shared" si="2"/>
        <v>0</v>
      </c>
      <c r="I12" s="91"/>
      <c r="J12" s="91"/>
    </row>
    <row r="13" spans="1:10" ht="24.75" customHeight="1">
      <c r="A13" s="92" t="s">
        <v>91</v>
      </c>
      <c r="B13" s="93"/>
      <c r="C13" s="99"/>
      <c r="D13" s="100"/>
      <c r="E13" s="103">
        <v>3</v>
      </c>
      <c r="F13" s="97">
        <f t="shared" si="0"/>
        <v>0</v>
      </c>
      <c r="G13" s="97">
        <f t="shared" si="1"/>
        <v>0</v>
      </c>
      <c r="H13" s="97">
        <f t="shared" si="2"/>
        <v>0</v>
      </c>
      <c r="I13" s="91"/>
      <c r="J13" s="91"/>
    </row>
    <row r="14" spans="1:10" ht="23.25" customHeight="1">
      <c r="A14" s="92" t="s">
        <v>188</v>
      </c>
      <c r="B14" s="93"/>
      <c r="C14" s="99"/>
      <c r="D14" s="100"/>
      <c r="E14" s="103">
        <v>1</v>
      </c>
      <c r="F14" s="97">
        <f t="shared" si="0"/>
        <v>0</v>
      </c>
      <c r="G14" s="97">
        <f t="shared" si="1"/>
        <v>0</v>
      </c>
      <c r="H14" s="97">
        <f t="shared" si="2"/>
        <v>0</v>
      </c>
      <c r="I14" s="91"/>
      <c r="J14" s="91"/>
    </row>
    <row r="15" spans="1:10" ht="23.25" customHeight="1">
      <c r="A15" s="92" t="s">
        <v>189</v>
      </c>
      <c r="B15" s="93"/>
      <c r="C15" s="99"/>
      <c r="D15" s="100"/>
      <c r="E15" s="103">
        <v>5</v>
      </c>
      <c r="F15" s="97">
        <f t="shared" si="0"/>
        <v>0</v>
      </c>
      <c r="G15" s="97">
        <f t="shared" si="1"/>
        <v>0</v>
      </c>
      <c r="H15" s="97">
        <f t="shared" si="2"/>
        <v>0</v>
      </c>
      <c r="I15" s="91"/>
      <c r="J15" s="91"/>
    </row>
    <row r="16" spans="1:10" ht="23.25" customHeight="1">
      <c r="A16" s="86" t="s">
        <v>92</v>
      </c>
      <c r="B16" s="93"/>
      <c r="C16" s="99"/>
      <c r="D16" s="100"/>
      <c r="E16" s="103">
        <v>3</v>
      </c>
      <c r="F16" s="97">
        <f t="shared" si="0"/>
        <v>0</v>
      </c>
      <c r="G16" s="97">
        <f t="shared" si="1"/>
        <v>0</v>
      </c>
      <c r="H16" s="97">
        <f t="shared" si="2"/>
        <v>0</v>
      </c>
      <c r="I16" s="91"/>
      <c r="J16" s="91"/>
    </row>
    <row r="17" spans="1:10" ht="23.25" customHeight="1">
      <c r="A17" s="86" t="s">
        <v>29</v>
      </c>
      <c r="B17" s="93"/>
      <c r="C17" s="104"/>
      <c r="D17" s="105"/>
      <c r="E17" s="187">
        <v>3</v>
      </c>
      <c r="F17" s="97">
        <f t="shared" si="0"/>
        <v>0</v>
      </c>
      <c r="G17" s="97">
        <f t="shared" si="1"/>
        <v>0</v>
      </c>
      <c r="H17" s="97">
        <f t="shared" si="2"/>
        <v>0</v>
      </c>
      <c r="I17" s="91"/>
      <c r="J17" s="91"/>
    </row>
    <row r="18" spans="1:10" ht="23.25" customHeight="1" thickBot="1">
      <c r="A18" s="189" t="s">
        <v>173</v>
      </c>
      <c r="B18" s="276">
        <f>SUM(B4:B17)</f>
        <v>0</v>
      </c>
      <c r="C18" s="276">
        <f>SUM(C4:C17)</f>
        <v>0</v>
      </c>
      <c r="D18" s="276">
        <f>SUM(D4:D17)</f>
        <v>0</v>
      </c>
      <c r="E18" s="305"/>
      <c r="F18" s="97"/>
      <c r="G18" s="97"/>
      <c r="H18" s="97"/>
      <c r="I18" s="91"/>
      <c r="J18" s="91"/>
    </row>
    <row r="19" spans="1:10" ht="23.25" customHeight="1" thickTop="1">
      <c r="A19" s="163" t="s">
        <v>93</v>
      </c>
      <c r="B19" s="107"/>
      <c r="C19" s="108"/>
      <c r="D19" s="108"/>
      <c r="E19" s="91"/>
      <c r="F19" s="108"/>
      <c r="G19" s="108"/>
      <c r="H19" s="108"/>
      <c r="I19" s="91"/>
      <c r="J19" s="91"/>
    </row>
    <row r="20" spans="1:10" ht="23.25" customHeight="1">
      <c r="A20" s="92" t="s">
        <v>94</v>
      </c>
      <c r="B20" s="254"/>
      <c r="C20" s="257"/>
      <c r="D20" s="257"/>
      <c r="E20" s="82"/>
      <c r="F20" s="89"/>
      <c r="G20" s="89"/>
      <c r="H20" s="89"/>
      <c r="I20" s="91"/>
      <c r="J20" s="91"/>
    </row>
    <row r="21" spans="1:10" ht="23.25" customHeight="1">
      <c r="A21" s="92" t="s">
        <v>95</v>
      </c>
      <c r="B21" s="254"/>
      <c r="C21" s="257"/>
      <c r="D21" s="257"/>
      <c r="E21" s="82"/>
      <c r="F21" s="89"/>
      <c r="G21" s="89"/>
      <c r="H21" s="89"/>
      <c r="I21" s="91"/>
      <c r="J21" s="91"/>
    </row>
    <row r="22" spans="1:10" ht="23.25" customHeight="1">
      <c r="A22" s="92" t="s">
        <v>96</v>
      </c>
      <c r="B22" s="254"/>
      <c r="C22" s="257"/>
      <c r="D22" s="257"/>
      <c r="E22" s="82"/>
      <c r="F22" s="89"/>
      <c r="G22" s="89"/>
      <c r="H22" s="89"/>
      <c r="I22" s="91"/>
      <c r="J22" s="91"/>
    </row>
    <row r="23" spans="1:10" ht="23.25" customHeight="1">
      <c r="A23" s="92" t="s">
        <v>97</v>
      </c>
      <c r="B23" s="254"/>
      <c r="C23" s="257"/>
      <c r="D23" s="257"/>
      <c r="E23" s="82"/>
      <c r="F23" s="89"/>
      <c r="G23" s="89"/>
      <c r="H23" s="89"/>
      <c r="I23" s="91"/>
      <c r="J23" s="91"/>
    </row>
    <row r="24" spans="1:10" ht="23.25" customHeight="1">
      <c r="A24" s="92" t="s">
        <v>98</v>
      </c>
      <c r="B24" s="254"/>
      <c r="C24" s="257"/>
      <c r="D24" s="257"/>
      <c r="E24" s="82"/>
      <c r="F24" s="89"/>
      <c r="G24" s="89"/>
      <c r="H24" s="89"/>
      <c r="I24" s="91"/>
      <c r="J24" s="91"/>
    </row>
    <row r="25" spans="1:10" ht="23.25" customHeight="1">
      <c r="A25" s="92" t="s">
        <v>29</v>
      </c>
      <c r="B25" s="254"/>
      <c r="C25" s="257"/>
      <c r="D25" s="257"/>
      <c r="E25" s="82"/>
      <c r="F25" s="89"/>
      <c r="G25" s="89"/>
      <c r="H25" s="89"/>
      <c r="I25" s="91"/>
      <c r="J25" s="91"/>
    </row>
    <row r="26" spans="1:10" ht="23.25" customHeight="1">
      <c r="A26" s="112" t="s">
        <v>99</v>
      </c>
      <c r="B26" s="255"/>
      <c r="C26" s="257"/>
      <c r="D26" s="257"/>
      <c r="E26" s="82"/>
      <c r="F26" s="89"/>
      <c r="G26" s="89"/>
      <c r="H26" s="89"/>
      <c r="I26" s="91"/>
      <c r="J26" s="91"/>
    </row>
    <row r="27" spans="1:10" ht="23.25" customHeight="1">
      <c r="A27" s="92" t="s">
        <v>100</v>
      </c>
      <c r="B27" s="256"/>
      <c r="C27" s="257"/>
      <c r="D27" s="257"/>
      <c r="E27" s="82"/>
      <c r="F27" s="89"/>
      <c r="G27" s="89"/>
      <c r="H27" s="89"/>
      <c r="I27" s="91"/>
      <c r="J27" s="91"/>
    </row>
    <row r="28" spans="1:10" ht="23.25" customHeight="1">
      <c r="A28" s="92" t="s">
        <v>101</v>
      </c>
      <c r="B28" s="256"/>
      <c r="C28" s="257"/>
      <c r="D28" s="257"/>
      <c r="E28" s="82"/>
      <c r="F28" s="89"/>
      <c r="G28" s="89"/>
      <c r="H28" s="89"/>
      <c r="I28" s="91"/>
      <c r="J28" s="91"/>
    </row>
    <row r="29" spans="1:10" ht="23.25" customHeight="1">
      <c r="A29" s="92" t="s">
        <v>102</v>
      </c>
      <c r="B29" s="256"/>
      <c r="C29" s="257"/>
      <c r="D29" s="257"/>
      <c r="E29" s="82"/>
      <c r="F29" s="89"/>
      <c r="G29" s="89"/>
      <c r="H29" s="89"/>
      <c r="I29" s="91"/>
      <c r="J29" s="91"/>
    </row>
    <row r="30" spans="1:10" ht="23.25" customHeight="1">
      <c r="A30" s="92" t="s">
        <v>103</v>
      </c>
      <c r="B30" s="256"/>
      <c r="C30" s="257"/>
      <c r="D30" s="257"/>
      <c r="E30" s="82"/>
      <c r="F30" s="89"/>
      <c r="G30" s="89"/>
      <c r="H30" s="89"/>
      <c r="I30" s="91"/>
      <c r="J30" s="91"/>
    </row>
    <row r="31" spans="1:10" ht="23.25" customHeight="1" thickBot="1">
      <c r="A31" s="112" t="s">
        <v>174</v>
      </c>
      <c r="B31" s="197">
        <f>SUM(B4:B30)-B18</f>
        <v>0</v>
      </c>
      <c r="C31" s="258"/>
      <c r="D31" s="258"/>
      <c r="E31" s="82"/>
      <c r="F31" s="89"/>
      <c r="G31" s="89"/>
      <c r="H31" s="89"/>
      <c r="I31" s="91"/>
      <c r="J31" s="91"/>
    </row>
    <row r="32" spans="1:10" ht="23.25" customHeight="1" thickTop="1">
      <c r="A32" s="110"/>
      <c r="B32" s="108"/>
      <c r="C32" s="108"/>
      <c r="D32" s="108"/>
      <c r="E32" s="91"/>
      <c r="F32" s="111"/>
      <c r="G32" s="111"/>
      <c r="H32" s="111"/>
      <c r="I32" s="91"/>
      <c r="J32" s="91"/>
    </row>
    <row r="33" spans="1:10" ht="23.25" customHeight="1">
      <c r="A33" s="163" t="s">
        <v>104</v>
      </c>
      <c r="B33" s="108"/>
      <c r="C33" s="108"/>
      <c r="D33" s="108"/>
      <c r="E33" s="91"/>
      <c r="F33" s="111"/>
      <c r="G33" s="111"/>
      <c r="H33" s="111"/>
      <c r="I33" s="91"/>
      <c r="J33" s="91"/>
    </row>
    <row r="34" spans="1:8" ht="34.5" customHeight="1">
      <c r="A34" s="106" t="s">
        <v>105</v>
      </c>
      <c r="B34" s="302" t="s">
        <v>193</v>
      </c>
      <c r="C34" s="113" t="s">
        <v>106</v>
      </c>
      <c r="D34" s="114" t="s">
        <v>107</v>
      </c>
      <c r="E34" s="114" t="s">
        <v>108</v>
      </c>
      <c r="F34" s="115" t="s">
        <v>109</v>
      </c>
      <c r="G34" s="116" t="s">
        <v>110</v>
      </c>
      <c r="H34" s="116" t="s">
        <v>111</v>
      </c>
    </row>
    <row r="35" spans="1:8" ht="23.25" customHeight="1">
      <c r="A35" s="92" t="s">
        <v>112</v>
      </c>
      <c r="B35" s="93"/>
      <c r="C35" s="117"/>
      <c r="D35" s="118"/>
      <c r="E35" s="119"/>
      <c r="F35" s="119"/>
      <c r="G35" s="120"/>
      <c r="H35" s="121"/>
    </row>
    <row r="36" spans="1:8" ht="23.25" customHeight="1">
      <c r="A36" s="92" t="s">
        <v>113</v>
      </c>
      <c r="B36" s="98"/>
      <c r="C36" s="117"/>
      <c r="D36" s="118"/>
      <c r="E36" s="122"/>
      <c r="F36" s="122"/>
      <c r="G36" s="123"/>
      <c r="H36" s="124"/>
    </row>
    <row r="37" spans="1:8" ht="23.25" customHeight="1">
      <c r="A37" s="92" t="s">
        <v>114</v>
      </c>
      <c r="B37" s="98"/>
      <c r="C37" s="125"/>
      <c r="D37" s="126"/>
      <c r="E37" s="127"/>
      <c r="F37" s="127"/>
      <c r="G37" s="128"/>
      <c r="H37" s="129"/>
    </row>
    <row r="38" spans="1:8" ht="23.25" customHeight="1">
      <c r="A38" s="92" t="s">
        <v>115</v>
      </c>
      <c r="B38" s="98"/>
      <c r="C38" s="130"/>
      <c r="D38" s="131"/>
      <c r="E38" s="132">
        <f>B38*$D$38/12</f>
        <v>0</v>
      </c>
      <c r="F38" s="132">
        <f>IF(B38&gt;0,B38/C38/12,0)</f>
        <v>0</v>
      </c>
      <c r="G38" s="132">
        <f>(B38-(F38*12))*$D$38/12</f>
        <v>0</v>
      </c>
      <c r="H38" s="133">
        <f>(B38-(F38*24))*$D$38/12</f>
        <v>0</v>
      </c>
    </row>
    <row r="39" spans="1:8" ht="23.25" customHeight="1">
      <c r="A39" s="92" t="s">
        <v>116</v>
      </c>
      <c r="B39" s="98"/>
      <c r="C39" s="130"/>
      <c r="D39" s="131"/>
      <c r="E39" s="132">
        <f>B39*$D$39/12</f>
        <v>0</v>
      </c>
      <c r="F39" s="132">
        <f>IF(B39&gt;0,B39/C39/12,0)</f>
        <v>0</v>
      </c>
      <c r="G39" s="132">
        <f>(B39-(F39*12))*$D$39/12</f>
        <v>0</v>
      </c>
      <c r="H39" s="133">
        <f>(B39-(F39*24))*$D$39/12</f>
        <v>0</v>
      </c>
    </row>
    <row r="40" spans="1:8" ht="23.25" customHeight="1">
      <c r="A40" s="92" t="s">
        <v>117</v>
      </c>
      <c r="B40" s="98"/>
      <c r="C40" s="130"/>
      <c r="D40" s="131"/>
      <c r="E40" s="132">
        <f>B40*$D$40/12</f>
        <v>0</v>
      </c>
      <c r="F40" s="132">
        <f>IF(B40&gt;0,B40/C40/12,0)</f>
        <v>0</v>
      </c>
      <c r="G40" s="132">
        <f>(B40-(F40*12))*$D$40/12</f>
        <v>0</v>
      </c>
      <c r="H40" s="133">
        <f>(B40-(F40*24))*$D$40/12</f>
        <v>0</v>
      </c>
    </row>
    <row r="41" spans="1:8" ht="24.75" customHeight="1" thickBot="1">
      <c r="A41" s="109" t="s">
        <v>118</v>
      </c>
      <c r="B41" s="188"/>
      <c r="C41" s="134"/>
      <c r="D41" s="135"/>
      <c r="E41" s="218">
        <f>B41*$D$41/12</f>
        <v>0</v>
      </c>
      <c r="F41" s="218">
        <f>IF(B41&gt;0,B41/C41/12,0)</f>
        <v>0</v>
      </c>
      <c r="G41" s="218">
        <f>(B41-(F41*12))*$D$41/12</f>
        <v>0</v>
      </c>
      <c r="H41" s="219">
        <f>(B41-(F41*24))*$D$41/12</f>
        <v>0</v>
      </c>
    </row>
    <row r="42" spans="1:8" ht="23.25" customHeight="1" thickTop="1">
      <c r="A42" s="110" t="s">
        <v>38</v>
      </c>
      <c r="B42" s="136">
        <f>SUM(B35:B41)</f>
        <v>0</v>
      </c>
      <c r="C42" s="87"/>
      <c r="D42" s="89"/>
      <c r="E42" s="136">
        <f>SUM(E35:E41)</f>
        <v>0</v>
      </c>
      <c r="F42" s="136">
        <f>SUM(F35:F41)</f>
        <v>0</v>
      </c>
      <c r="G42" s="136">
        <f>SUM(G38:G41)</f>
        <v>0</v>
      </c>
      <c r="H42" s="136">
        <f>SUM(H38:H41)</f>
        <v>0</v>
      </c>
    </row>
    <row r="43" spans="1:8" ht="23.25" customHeight="1">
      <c r="A43" s="85">
        <f>Deckblatt!C52</f>
        <v>0</v>
      </c>
      <c r="B43" s="136"/>
      <c r="C43" s="87"/>
      <c r="D43" s="89"/>
      <c r="E43" s="136"/>
      <c r="F43" s="136"/>
      <c r="G43" s="136"/>
      <c r="H43" s="136"/>
    </row>
    <row r="44" spans="1:8" ht="23.25" customHeight="1">
      <c r="A44" s="106" t="s">
        <v>105</v>
      </c>
      <c r="B44" s="302" t="s">
        <v>194</v>
      </c>
      <c r="C44" s="113" t="s">
        <v>106</v>
      </c>
      <c r="D44" s="114" t="s">
        <v>107</v>
      </c>
      <c r="E44" s="114" t="s">
        <v>196</v>
      </c>
      <c r="F44" s="115" t="s">
        <v>109</v>
      </c>
      <c r="G44" s="116" t="s">
        <v>111</v>
      </c>
      <c r="H44" s="300"/>
    </row>
    <row r="45" spans="1:8" ht="23.25" customHeight="1">
      <c r="A45" s="92" t="s">
        <v>112</v>
      </c>
      <c r="B45" s="93"/>
      <c r="C45" s="117"/>
      <c r="D45" s="118"/>
      <c r="E45" s="119"/>
      <c r="F45" s="119"/>
      <c r="G45" s="297"/>
      <c r="H45" s="82"/>
    </row>
    <row r="46" spans="1:8" ht="23.25" customHeight="1">
      <c r="A46" s="92" t="s">
        <v>115</v>
      </c>
      <c r="B46" s="98"/>
      <c r="C46" s="130"/>
      <c r="D46" s="131"/>
      <c r="E46" s="132">
        <f>B46*$D$46/12</f>
        <v>0</v>
      </c>
      <c r="F46" s="132">
        <f>IF(B46&gt;0,B46/C46/12,0)</f>
        <v>0</v>
      </c>
      <c r="G46" s="298">
        <f>(B46-(F46*12))*$D$46/12</f>
        <v>0</v>
      </c>
      <c r="H46" s="296"/>
    </row>
    <row r="47" spans="1:8" ht="23.25" customHeight="1">
      <c r="A47" s="92" t="s">
        <v>116</v>
      </c>
      <c r="B47" s="98"/>
      <c r="C47" s="130"/>
      <c r="D47" s="131"/>
      <c r="E47" s="132">
        <f>B47*$D$47/12</f>
        <v>0</v>
      </c>
      <c r="F47" s="132">
        <f>IF(B47&gt;0,B47/C47/12,0)</f>
        <v>0</v>
      </c>
      <c r="G47" s="298">
        <f>(B47-(F47*12))*$D$47/12</f>
        <v>0</v>
      </c>
      <c r="H47" s="296"/>
    </row>
    <row r="48" spans="1:8" ht="23.25" customHeight="1">
      <c r="A48" s="92" t="s">
        <v>117</v>
      </c>
      <c r="B48" s="98"/>
      <c r="C48" s="130"/>
      <c r="D48" s="131"/>
      <c r="E48" s="132">
        <f>B48*$D$48/12</f>
        <v>0</v>
      </c>
      <c r="F48" s="132">
        <f>IF(B48&gt;0,B48/C48/12,0)</f>
        <v>0</v>
      </c>
      <c r="G48" s="298">
        <f>(B48-(F48*12))*$D$48/12</f>
        <v>0</v>
      </c>
      <c r="H48" s="296"/>
    </row>
    <row r="49" spans="1:8" ht="23.25" customHeight="1" thickBot="1">
      <c r="A49" s="109" t="s">
        <v>118</v>
      </c>
      <c r="B49" s="188"/>
      <c r="C49" s="134"/>
      <c r="D49" s="135"/>
      <c r="E49" s="218">
        <f>B49*$D$49/12</f>
        <v>0</v>
      </c>
      <c r="F49" s="218">
        <f>IF(B49&gt;0,B49/C49/12,0)</f>
        <v>0</v>
      </c>
      <c r="G49" s="299">
        <f>(B49-(F49*12))*$D$49/12</f>
        <v>0</v>
      </c>
      <c r="H49" s="296"/>
    </row>
    <row r="50" spans="1:8" ht="23.25" customHeight="1" thickTop="1">
      <c r="A50" s="110" t="s">
        <v>38</v>
      </c>
      <c r="B50" s="136">
        <f>SUM(B45:B49)</f>
        <v>0</v>
      </c>
      <c r="C50" s="87"/>
      <c r="D50" s="89"/>
      <c r="E50" s="136">
        <f>SUM(E45:E49)</f>
        <v>0</v>
      </c>
      <c r="F50" s="136">
        <f>SUM(F45:F49)</f>
        <v>0</v>
      </c>
      <c r="G50" s="136">
        <f>SUM(G46:G49)</f>
        <v>0</v>
      </c>
      <c r="H50" s="258"/>
    </row>
    <row r="51" spans="1:8" ht="23.25" customHeight="1">
      <c r="A51" s="110"/>
      <c r="B51" s="136"/>
      <c r="C51" s="87"/>
      <c r="D51" s="89"/>
      <c r="E51" s="136"/>
      <c r="F51" s="136"/>
      <c r="G51" s="136"/>
      <c r="H51" s="136"/>
    </row>
    <row r="52" spans="1:8" ht="23.25" customHeight="1">
      <c r="A52" s="106" t="s">
        <v>105</v>
      </c>
      <c r="B52" s="302" t="s">
        <v>195</v>
      </c>
      <c r="C52" s="113" t="s">
        <v>106</v>
      </c>
      <c r="D52" s="114" t="s">
        <v>107</v>
      </c>
      <c r="E52" s="114" t="s">
        <v>197</v>
      </c>
      <c r="F52" s="115" t="s">
        <v>109</v>
      </c>
      <c r="G52" s="300"/>
      <c r="H52" s="116"/>
    </row>
    <row r="53" spans="1:8" ht="23.25" customHeight="1">
      <c r="A53" s="92" t="s">
        <v>112</v>
      </c>
      <c r="B53" s="93"/>
      <c r="C53" s="117"/>
      <c r="D53" s="118"/>
      <c r="E53" s="119"/>
      <c r="F53" s="301"/>
      <c r="G53" s="82"/>
      <c r="H53" s="82"/>
    </row>
    <row r="54" spans="1:8" ht="23.25" customHeight="1">
      <c r="A54" s="92" t="s">
        <v>115</v>
      </c>
      <c r="B54" s="98"/>
      <c r="C54" s="130"/>
      <c r="D54" s="131"/>
      <c r="E54" s="132">
        <f>B54*$D$54/12</f>
        <v>0</v>
      </c>
      <c r="F54" s="298">
        <f>IF(B54&gt;0,B54/C54/12,0)</f>
        <v>0</v>
      </c>
      <c r="G54" s="296"/>
      <c r="H54" s="296"/>
    </row>
    <row r="55" spans="1:8" ht="23.25" customHeight="1">
      <c r="A55" s="92" t="s">
        <v>116</v>
      </c>
      <c r="B55" s="98"/>
      <c r="C55" s="130"/>
      <c r="D55" s="131"/>
      <c r="E55" s="132">
        <f>B55*$D$55/12</f>
        <v>0</v>
      </c>
      <c r="F55" s="298">
        <f>IF(B55&gt;0,B55/C55/12,0)</f>
        <v>0</v>
      </c>
      <c r="G55" s="296"/>
      <c r="H55" s="296"/>
    </row>
    <row r="56" spans="1:8" ht="23.25" customHeight="1">
      <c r="A56" s="92" t="s">
        <v>117</v>
      </c>
      <c r="B56" s="98"/>
      <c r="C56" s="130"/>
      <c r="D56" s="131"/>
      <c r="E56" s="132">
        <f>B56*$D$56/12</f>
        <v>0</v>
      </c>
      <c r="F56" s="298">
        <f>IF(B56&gt;0,B56/C56/12,0)</f>
        <v>0</v>
      </c>
      <c r="G56" s="296"/>
      <c r="H56" s="296"/>
    </row>
    <row r="57" spans="1:8" ht="23.25" customHeight="1" thickBot="1">
      <c r="A57" s="109" t="s">
        <v>118</v>
      </c>
      <c r="B57" s="188"/>
      <c r="C57" s="134"/>
      <c r="D57" s="135"/>
      <c r="E57" s="218">
        <f>B57*$D$57/12</f>
        <v>0</v>
      </c>
      <c r="F57" s="299">
        <f>IF(B57&gt;0,B57/C57/12,0)</f>
        <v>0</v>
      </c>
      <c r="G57" s="296"/>
      <c r="H57" s="296"/>
    </row>
    <row r="58" spans="1:8" ht="23.25" customHeight="1" thickTop="1">
      <c r="A58" s="110" t="s">
        <v>38</v>
      </c>
      <c r="B58" s="136">
        <f>SUM(B53:B57)</f>
        <v>0</v>
      </c>
      <c r="C58" s="87"/>
      <c r="D58" s="89"/>
      <c r="E58" s="136">
        <f>SUM(E53:E57)</f>
        <v>0</v>
      </c>
      <c r="F58" s="136">
        <f>SUM(F53:F57)</f>
        <v>0</v>
      </c>
      <c r="G58" s="258"/>
      <c r="H58" s="258"/>
    </row>
    <row r="59" spans="2:3" ht="23.25" customHeight="1">
      <c r="B59" s="137"/>
      <c r="C59" s="137"/>
    </row>
    <row r="60" spans="1:3" ht="34.5" customHeight="1">
      <c r="A60" s="242" t="s">
        <v>182</v>
      </c>
      <c r="B60" s="137"/>
      <c r="C60" s="137"/>
    </row>
    <row r="61" spans="1:3" ht="24.75" customHeight="1">
      <c r="A61" s="139" t="s">
        <v>120</v>
      </c>
      <c r="B61" s="137"/>
      <c r="C61" s="137"/>
    </row>
    <row r="62" spans="2:3" ht="23.25" customHeight="1">
      <c r="B62" s="137"/>
      <c r="C62" s="137"/>
    </row>
    <row r="63" spans="1:3" ht="23.25" customHeight="1">
      <c r="A63" s="92"/>
      <c r="B63" s="137"/>
      <c r="C63" s="137"/>
    </row>
  </sheetData>
  <sheetProtection password="CF67" sheet="1" scenarios="1" selectLockedCells="1"/>
  <hyperlinks>
    <hyperlink ref="A61" r:id="rId1" display="Bundesfinanzministerium"/>
  </hyperlinks>
  <printOptions horizontalCentered="1" verticalCentered="1"/>
  <pageMargins left="0.35433070866141736" right="0.35433070866141736" top="0.5905511811023623" bottom="0.5905511811023623" header="0.5118110236220472" footer="0.5118110236220472"/>
  <pageSetup horizontalDpi="300" verticalDpi="300" orientation="portrait" paperSize="9" scale="75" r:id="rId4"/>
  <rowBreaks count="1" manualBreakCount="1">
    <brk id="42" max="7" man="1"/>
  </rowBreaks>
  <legacyDrawing r:id="rId3"/>
</worksheet>
</file>

<file path=xl/worksheets/sheet8.xml><?xml version="1.0" encoding="utf-8"?>
<worksheet xmlns="http://schemas.openxmlformats.org/spreadsheetml/2006/main" xmlns:r="http://schemas.openxmlformats.org/officeDocument/2006/relationships">
  <sheetPr>
    <tabColor indexed="50"/>
    <pageSetUpPr fitToPage="1"/>
  </sheetPr>
  <dimension ref="A1:E73"/>
  <sheetViews>
    <sheetView showGridLines="0" workbookViewId="0" topLeftCell="A13">
      <selection activeCell="C18" sqref="C18"/>
    </sheetView>
  </sheetViews>
  <sheetFormatPr defaultColWidth="11.421875" defaultRowHeight="26.25" customHeight="1"/>
  <cols>
    <col min="1" max="1" width="30.8515625" style="30" customWidth="1"/>
    <col min="2" max="4" width="23.00390625" style="30" bestFit="1" customWidth="1"/>
    <col min="5" max="16384" width="11.57421875" style="30" customWidth="1"/>
  </cols>
  <sheetData>
    <row r="1" ht="26.25" customHeight="1">
      <c r="A1" s="140">
        <f>Deckblatt!C10</f>
        <v>0</v>
      </c>
    </row>
    <row r="2" spans="1:4" ht="26.25" customHeight="1">
      <c r="A2" s="169" t="s">
        <v>121</v>
      </c>
      <c r="B2" s="141"/>
      <c r="C2" s="141"/>
      <c r="D2" s="141"/>
    </row>
    <row r="3" spans="1:4" ht="26.25" customHeight="1">
      <c r="A3" s="142" t="s">
        <v>122</v>
      </c>
      <c r="B3" s="76" t="str">
        <f>CONCATENATE("1. Jahr (",TEXT(Deckblatt!C14,"MM.JJJJ")," - ",TEXT(_XLL.EDATUM(Deckblatt!C14,11),"MM.JJJJ"),")")</f>
        <v>1. Jahr (01.2017 - 12.2017)</v>
      </c>
      <c r="C3" s="183" t="str">
        <f>CONCATENATE("2. Jahr (",TEXT(_XLL.EDATUM(Deckblatt!C14,12),"MM.JJJJ")," - ",TEXT(_XLL.EDATUM(Deckblatt!C14,23),"MM.JJJJ"),")")</f>
        <v>2. Jahr (01.2018 - 12.2018)</v>
      </c>
      <c r="D3" s="183" t="str">
        <f>CONCATENATE("3. Jahr (",TEXT(_XLL.EDATUM(Deckblatt!C14,24),"MM.JJJJ")," - ",TEXT(_XLL.EDATUM(Deckblatt!C14,35),"MM.JJJJ"),")")</f>
        <v>3. Jahr (01.2019 - 12.2019)</v>
      </c>
    </row>
    <row r="4" spans="1:5" ht="26.25" customHeight="1">
      <c r="A4" s="169" t="s">
        <v>123</v>
      </c>
      <c r="B4" s="71"/>
      <c r="C4" s="71"/>
      <c r="D4" s="71"/>
      <c r="E4" s="143"/>
    </row>
    <row r="5" spans="1:5" ht="26.25" customHeight="1">
      <c r="A5" s="30" t="s">
        <v>124</v>
      </c>
      <c r="B5" s="34">
        <f>SUM('Betriebliche Kosten 1. Jahr'!O4)</f>
        <v>0</v>
      </c>
      <c r="C5" s="34">
        <f>SUM('Betriebliche Kosten 2. Jahr'!K4)</f>
        <v>0</v>
      </c>
      <c r="D5" s="34">
        <f>SUM('Betriebliche Kosten 3. Jahr'!K4)</f>
        <v>0</v>
      </c>
      <c r="E5" s="143"/>
    </row>
    <row r="6" spans="1:5" ht="26.25" customHeight="1">
      <c r="A6" s="30" t="s">
        <v>125</v>
      </c>
      <c r="B6" s="34">
        <f>SUM('Betriebliche Kosten 1. Jahr'!O3)</f>
        <v>0</v>
      </c>
      <c r="C6" s="34">
        <f>SUM('Betriebliche Kosten 2. Jahr'!K3)</f>
        <v>0</v>
      </c>
      <c r="D6" s="34">
        <f>SUM('Betriebliche Kosten 3. Jahr'!K3)</f>
        <v>0</v>
      </c>
      <c r="E6" s="143"/>
    </row>
    <row r="7" spans="1:5" ht="26.25" customHeight="1">
      <c r="A7" s="49" t="s">
        <v>126</v>
      </c>
      <c r="B7" s="51">
        <f>SUM('Betriebliche Kosten 1. Jahr'!O5)</f>
        <v>0</v>
      </c>
      <c r="C7" s="51">
        <f>SUM('Betriebliche Kosten 2. Jahr'!K5)</f>
        <v>0</v>
      </c>
      <c r="D7" s="51">
        <f>SUM('Betriebliche Kosten 3. Jahr'!K5)</f>
        <v>0</v>
      </c>
      <c r="E7" s="143"/>
    </row>
    <row r="8" spans="1:5" ht="26.25" customHeight="1">
      <c r="A8" s="169" t="s">
        <v>127</v>
      </c>
      <c r="B8" s="199">
        <f>SUM(B5:B7)</f>
        <v>0</v>
      </c>
      <c r="C8" s="199">
        <f>SUM(C5:C7)</f>
        <v>0</v>
      </c>
      <c r="D8" s="199">
        <f>SUM(D5:D7)</f>
        <v>0</v>
      </c>
      <c r="E8" s="143"/>
    </row>
    <row r="9" spans="2:5" ht="26.25" customHeight="1">
      <c r="B9" s="34"/>
      <c r="C9" s="34"/>
      <c r="D9" s="34"/>
      <c r="E9" s="143"/>
    </row>
    <row r="10" spans="1:5" ht="26.25" customHeight="1">
      <c r="A10" s="169" t="s">
        <v>128</v>
      </c>
      <c r="B10" s="34"/>
      <c r="C10" s="34"/>
      <c r="D10" s="34"/>
      <c r="E10" s="143"/>
    </row>
    <row r="11" spans="1:5" ht="26.25" customHeight="1">
      <c r="A11" s="30" t="s">
        <v>183</v>
      </c>
      <c r="B11" s="34">
        <f>SUM('Betriebliche Kosten 1. Jahr'!O27)</f>
        <v>0</v>
      </c>
      <c r="C11" s="34">
        <f>SUM('Betriebliche Kosten 2. Jahr'!K27)</f>
        <v>0</v>
      </c>
      <c r="D11" s="34">
        <f>SUM('Betriebliche Kosten 3. Jahr'!K27)</f>
        <v>0</v>
      </c>
      <c r="E11" s="143"/>
    </row>
    <row r="12" spans="1:5" ht="26.25" customHeight="1">
      <c r="A12" s="30" t="s">
        <v>129</v>
      </c>
      <c r="B12" s="34">
        <f>SUM('Betriebliche Kosten 1. Jahr'!O25:O26)</f>
        <v>0</v>
      </c>
      <c r="C12" s="34">
        <f>SUM('Betriebliche Kosten 2. Jahr'!K25:K26)</f>
        <v>0</v>
      </c>
      <c r="D12" s="34">
        <f>SUM('Betriebliche Kosten 3. Jahr'!K25:K26)</f>
        <v>0</v>
      </c>
      <c r="E12" s="143"/>
    </row>
    <row r="13" spans="1:5" ht="26.25" customHeight="1">
      <c r="A13" s="49" t="s">
        <v>130</v>
      </c>
      <c r="B13" s="51">
        <f>SUM('Betriebliche Kosten 1. Jahr'!O23:O24)</f>
        <v>0</v>
      </c>
      <c r="C13" s="51">
        <f>SUM('Betriebliche Kosten 2. Jahr'!K23:K24)</f>
        <v>0</v>
      </c>
      <c r="D13" s="51">
        <f>SUM('Betriebliche Kosten 3. Jahr'!K23:K24)</f>
        <v>0</v>
      </c>
      <c r="E13" s="143"/>
    </row>
    <row r="14" spans="1:5" ht="26.25" customHeight="1">
      <c r="A14" s="169" t="s">
        <v>131</v>
      </c>
      <c r="B14" s="199">
        <f>SUM(B11:B13)</f>
        <v>0</v>
      </c>
      <c r="C14" s="199">
        <f>SUM(C11:C13)</f>
        <v>0</v>
      </c>
      <c r="D14" s="199">
        <f>SUM(D11:D13)</f>
        <v>0</v>
      </c>
      <c r="E14" s="143"/>
    </row>
    <row r="15" spans="2:5" ht="26.25" customHeight="1">
      <c r="B15" s="34"/>
      <c r="C15" s="34"/>
      <c r="D15" s="34"/>
      <c r="E15" s="143"/>
    </row>
    <row r="16" spans="1:5" ht="26.25" customHeight="1">
      <c r="A16" s="169" t="s">
        <v>132</v>
      </c>
      <c r="B16" s="34"/>
      <c r="C16" s="34"/>
      <c r="D16" s="34"/>
      <c r="E16" s="143"/>
    </row>
    <row r="17" spans="1:5" ht="26.25" customHeight="1">
      <c r="A17" s="30" t="s">
        <v>133</v>
      </c>
      <c r="B17" s="34">
        <f>SUM('Betriebliche Kosten 1. Jahr'!C28)</f>
        <v>0</v>
      </c>
      <c r="C17" s="34"/>
      <c r="D17" s="34"/>
      <c r="E17" s="143"/>
    </row>
    <row r="18" spans="1:5" ht="26.25" customHeight="1">
      <c r="A18" s="30" t="s">
        <v>134</v>
      </c>
      <c r="B18" s="34">
        <f>SUM('Betriebliche Kosten 1. Jahr'!O6)</f>
        <v>0</v>
      </c>
      <c r="C18" s="34">
        <f>SUM('Betriebliche Kosten 2. Jahr'!K6)</f>
        <v>0</v>
      </c>
      <c r="D18" s="34">
        <f>SUM('Betriebliche Kosten 3. Jahr'!K6)</f>
        <v>0</v>
      </c>
      <c r="E18" s="143"/>
    </row>
    <row r="19" spans="1:5" ht="26.25" customHeight="1">
      <c r="A19" s="30" t="s">
        <v>135</v>
      </c>
      <c r="B19" s="34">
        <f>SUM('Betriebliche Kosten 1. Jahr'!O10)</f>
        <v>0</v>
      </c>
      <c r="C19" s="34">
        <f>SUM('Betriebliche Kosten 2. Jahr'!K10)</f>
        <v>0</v>
      </c>
      <c r="D19" s="34">
        <f>SUM('Betriebliche Kosten 3. Jahr'!K10)</f>
        <v>0</v>
      </c>
      <c r="E19" s="143"/>
    </row>
    <row r="20" spans="1:5" ht="26.25" customHeight="1">
      <c r="A20" s="30" t="s">
        <v>136</v>
      </c>
      <c r="B20" s="34">
        <f>SUM('Betriebliche Kosten 1. Jahr'!O7:O8)</f>
        <v>0</v>
      </c>
      <c r="C20" s="34">
        <f>SUM('Betriebliche Kosten 2. Jahr'!K7:K8)</f>
        <v>0</v>
      </c>
      <c r="D20" s="34">
        <f>SUM('Betriebliche Kosten 3. Jahr'!K7:K8)</f>
        <v>0</v>
      </c>
      <c r="E20" s="143"/>
    </row>
    <row r="21" spans="1:5" ht="26.25" customHeight="1">
      <c r="A21" s="30" t="s">
        <v>137</v>
      </c>
      <c r="B21" s="34">
        <f>SUM('Betriebliche Kosten 1. Jahr'!O9)</f>
        <v>0</v>
      </c>
      <c r="C21" s="34">
        <f>SUM('Betriebliche Kosten 2. Jahr'!K9)</f>
        <v>0</v>
      </c>
      <c r="D21" s="34">
        <f>SUM('Betriebliche Kosten 3. Jahr'!K9)</f>
        <v>0</v>
      </c>
      <c r="E21" s="143"/>
    </row>
    <row r="22" spans="1:5" ht="26.25" customHeight="1">
      <c r="A22" s="30" t="s">
        <v>138</v>
      </c>
      <c r="B22" s="34">
        <f>SUM('Betriebliche Kosten 1. Jahr'!O15:O16)</f>
        <v>0</v>
      </c>
      <c r="C22" s="34">
        <f>SUM('Betriebliche Kosten 2. Jahr'!K15:K16)</f>
        <v>0</v>
      </c>
      <c r="D22" s="34">
        <f>SUM('Betriebliche Kosten 3. Jahr'!K15:K16)</f>
        <v>0</v>
      </c>
      <c r="E22" s="143"/>
    </row>
    <row r="23" spans="1:5" ht="26.25" customHeight="1">
      <c r="A23" s="30" t="s">
        <v>139</v>
      </c>
      <c r="B23" s="34">
        <f>SUM('Betriebliche Kosten 1. Jahr'!O14)</f>
        <v>0</v>
      </c>
      <c r="C23" s="34">
        <f>SUM('Betriebliche Kosten 2. Jahr'!K14)</f>
        <v>0</v>
      </c>
      <c r="D23" s="34">
        <f>SUM('Betriebliche Kosten 3. Jahr'!K14)</f>
        <v>0</v>
      </c>
      <c r="E23" s="143"/>
    </row>
    <row r="24" spans="1:5" ht="26.25" customHeight="1">
      <c r="A24" s="49" t="s">
        <v>140</v>
      </c>
      <c r="B24" s="51">
        <f>SUM('Betriebliche Kosten 1. Jahr'!O11,'Betriebliche Kosten 1. Jahr'!O12,'Betriebliche Kosten 1. Jahr'!O13,'Betriebliche Kosten 1. Jahr'!O17,'Betriebliche Kosten 1. Jahr'!O18,'Betriebliche Kosten 1. Jahr'!O19,'Betriebliche Kosten 1. Jahr'!O20,'Betriebliche Kosten 1. Jahr'!O21)</f>
        <v>0</v>
      </c>
      <c r="C24" s="272">
        <f>SUM('Betriebliche Kosten 2. Jahr'!K11,'Betriebliche Kosten 2. Jahr'!K12,'Betriebliche Kosten 2. Jahr'!K13,'Betriebliche Kosten 2. Jahr'!K17,'Betriebliche Kosten 2. Jahr'!K18,'Betriebliche Kosten 2. Jahr'!K19,'Betriebliche Kosten 2. Jahr'!K20,'Betriebliche Kosten 2. Jahr'!K21)</f>
        <v>0</v>
      </c>
      <c r="D24" s="272">
        <f>SUM('Betriebliche Kosten 3. Jahr'!K11,'Betriebliche Kosten 3. Jahr'!K12,'Betriebliche Kosten 3. Jahr'!K13,'Betriebliche Kosten 3. Jahr'!K17,'Betriebliche Kosten 3. Jahr'!K18,'Betriebliche Kosten 3. Jahr'!K19,'Betriebliche Kosten 3. Jahr'!K20,'Betriebliche Kosten 3. Jahr'!K20)</f>
        <v>0</v>
      </c>
      <c r="E24" s="143"/>
    </row>
    <row r="25" spans="1:5" ht="26.25" customHeight="1">
      <c r="A25" s="169" t="s">
        <v>141</v>
      </c>
      <c r="B25" s="199">
        <f>SUM(B17:B24)</f>
        <v>0</v>
      </c>
      <c r="C25" s="199">
        <f>SUM(C17:C24)</f>
        <v>0</v>
      </c>
      <c r="D25" s="199">
        <f>SUM(D17:D24)</f>
        <v>0</v>
      </c>
      <c r="E25" s="143"/>
    </row>
    <row r="26" spans="2:5" ht="26.25" customHeight="1">
      <c r="B26" s="143"/>
      <c r="C26" s="143"/>
      <c r="D26" s="143"/>
      <c r="E26" s="143"/>
    </row>
    <row r="27" spans="2:5" ht="26.25" customHeight="1">
      <c r="B27" s="143"/>
      <c r="C27" s="143"/>
      <c r="D27" s="143"/>
      <c r="E27" s="143"/>
    </row>
    <row r="28" spans="2:5" ht="26.25" customHeight="1">
      <c r="B28" s="143"/>
      <c r="C28" s="143"/>
      <c r="D28" s="143"/>
      <c r="E28" s="143"/>
    </row>
    <row r="29" spans="2:5" ht="26.25" customHeight="1">
      <c r="B29" s="143"/>
      <c r="C29" s="143"/>
      <c r="D29" s="143"/>
      <c r="E29" s="143"/>
    </row>
    <row r="30" spans="2:5" ht="26.25" customHeight="1">
      <c r="B30" s="143"/>
      <c r="C30" s="143"/>
      <c r="D30" s="143"/>
      <c r="E30" s="143"/>
    </row>
    <row r="31" spans="2:5" ht="26.25" customHeight="1">
      <c r="B31" s="143"/>
      <c r="C31" s="143"/>
      <c r="D31" s="143"/>
      <c r="E31" s="143"/>
    </row>
    <row r="32" spans="2:5" ht="26.25" customHeight="1">
      <c r="B32" s="143"/>
      <c r="C32" s="143"/>
      <c r="D32" s="143"/>
      <c r="E32" s="143"/>
    </row>
    <row r="33" spans="2:5" ht="26.25" customHeight="1">
      <c r="B33" s="143"/>
      <c r="C33" s="143"/>
      <c r="D33" s="143"/>
      <c r="E33" s="143"/>
    </row>
    <row r="34" spans="2:5" ht="26.25" customHeight="1">
      <c r="B34" s="143"/>
      <c r="C34" s="143"/>
      <c r="D34" s="143"/>
      <c r="E34" s="143"/>
    </row>
    <row r="35" spans="2:5" ht="26.25" customHeight="1">
      <c r="B35" s="143"/>
      <c r="C35" s="143"/>
      <c r="D35" s="143"/>
      <c r="E35" s="143"/>
    </row>
    <row r="36" spans="2:5" ht="26.25" customHeight="1">
      <c r="B36" s="143"/>
      <c r="C36" s="143"/>
      <c r="D36" s="143"/>
      <c r="E36" s="143"/>
    </row>
    <row r="37" spans="2:5" ht="26.25" customHeight="1">
      <c r="B37" s="143"/>
      <c r="C37" s="143"/>
      <c r="D37" s="143"/>
      <c r="E37" s="143"/>
    </row>
    <row r="38" spans="2:5" ht="26.25" customHeight="1">
      <c r="B38" s="143"/>
      <c r="C38" s="143"/>
      <c r="D38" s="143"/>
      <c r="E38" s="143"/>
    </row>
    <row r="39" spans="2:5" ht="26.25" customHeight="1">
      <c r="B39" s="143"/>
      <c r="C39" s="143"/>
      <c r="D39" s="143"/>
      <c r="E39" s="143"/>
    </row>
    <row r="40" spans="2:5" ht="26.25" customHeight="1">
      <c r="B40" s="143"/>
      <c r="C40" s="143"/>
      <c r="D40" s="143"/>
      <c r="E40" s="143"/>
    </row>
    <row r="41" spans="2:5" ht="26.25" customHeight="1">
      <c r="B41" s="143"/>
      <c r="C41" s="143"/>
      <c r="D41" s="143"/>
      <c r="E41" s="143"/>
    </row>
    <row r="42" spans="2:5" ht="26.25" customHeight="1">
      <c r="B42" s="143"/>
      <c r="C42" s="143"/>
      <c r="D42" s="143"/>
      <c r="E42" s="143"/>
    </row>
    <row r="43" spans="2:5" ht="26.25" customHeight="1">
      <c r="B43" s="143"/>
      <c r="C43" s="143"/>
      <c r="D43" s="143"/>
      <c r="E43" s="143"/>
    </row>
    <row r="44" spans="2:5" ht="26.25" customHeight="1">
      <c r="B44" s="143"/>
      <c r="C44" s="143"/>
      <c r="D44" s="143"/>
      <c r="E44" s="143"/>
    </row>
    <row r="45" spans="2:5" ht="26.25" customHeight="1">
      <c r="B45" s="143"/>
      <c r="C45" s="143"/>
      <c r="D45" s="143"/>
      <c r="E45" s="143"/>
    </row>
    <row r="46" spans="2:5" ht="26.25" customHeight="1">
      <c r="B46" s="143"/>
      <c r="C46" s="143"/>
      <c r="D46" s="143"/>
      <c r="E46" s="143"/>
    </row>
    <row r="47" spans="2:5" ht="26.25" customHeight="1">
      <c r="B47" s="143"/>
      <c r="C47" s="143"/>
      <c r="D47" s="143"/>
      <c r="E47" s="143"/>
    </row>
    <row r="48" spans="2:5" ht="26.25" customHeight="1">
      <c r="B48" s="143"/>
      <c r="C48" s="143"/>
      <c r="D48" s="143"/>
      <c r="E48" s="143"/>
    </row>
    <row r="49" spans="2:5" ht="26.25" customHeight="1">
      <c r="B49" s="143"/>
      <c r="C49" s="143"/>
      <c r="D49" s="143"/>
      <c r="E49" s="143"/>
    </row>
    <row r="50" spans="2:5" ht="26.25" customHeight="1">
      <c r="B50" s="143"/>
      <c r="C50" s="143"/>
      <c r="D50" s="143"/>
      <c r="E50" s="143"/>
    </row>
    <row r="51" spans="2:5" ht="26.25" customHeight="1">
      <c r="B51" s="143"/>
      <c r="C51" s="143"/>
      <c r="D51" s="143"/>
      <c r="E51" s="143"/>
    </row>
    <row r="52" spans="2:5" ht="26.25" customHeight="1">
      <c r="B52" s="143"/>
      <c r="C52" s="143"/>
      <c r="D52" s="143"/>
      <c r="E52" s="143"/>
    </row>
    <row r="53" spans="2:5" ht="26.25" customHeight="1">
      <c r="B53" s="143"/>
      <c r="C53" s="143"/>
      <c r="D53" s="143"/>
      <c r="E53" s="143"/>
    </row>
    <row r="54" spans="2:5" ht="26.25" customHeight="1">
      <c r="B54" s="143"/>
      <c r="C54" s="143"/>
      <c r="D54" s="143"/>
      <c r="E54" s="143"/>
    </row>
    <row r="55" spans="2:5" ht="26.25" customHeight="1">
      <c r="B55" s="143"/>
      <c r="C55" s="143"/>
      <c r="D55" s="143"/>
      <c r="E55" s="143"/>
    </row>
    <row r="56" spans="2:5" ht="26.25" customHeight="1">
      <c r="B56" s="143"/>
      <c r="C56" s="143"/>
      <c r="D56" s="143"/>
      <c r="E56" s="143"/>
    </row>
    <row r="57" spans="2:5" ht="26.25" customHeight="1">
      <c r="B57" s="143"/>
      <c r="C57" s="143"/>
      <c r="D57" s="143"/>
      <c r="E57" s="143"/>
    </row>
    <row r="58" spans="2:5" ht="26.25" customHeight="1">
      <c r="B58" s="143"/>
      <c r="C58" s="143"/>
      <c r="D58" s="143"/>
      <c r="E58" s="143"/>
    </row>
    <row r="59" spans="2:5" ht="26.25" customHeight="1">
      <c r="B59" s="143"/>
      <c r="C59" s="143"/>
      <c r="D59" s="143"/>
      <c r="E59" s="143"/>
    </row>
    <row r="60" spans="2:5" ht="26.25" customHeight="1">
      <c r="B60" s="143"/>
      <c r="C60" s="143"/>
      <c r="D60" s="143"/>
      <c r="E60" s="143"/>
    </row>
    <row r="61" spans="2:5" ht="26.25" customHeight="1">
      <c r="B61" s="143"/>
      <c r="C61" s="143"/>
      <c r="D61" s="143"/>
      <c r="E61" s="143"/>
    </row>
    <row r="62" spans="2:5" ht="26.25" customHeight="1">
      <c r="B62" s="143"/>
      <c r="C62" s="143"/>
      <c r="D62" s="143"/>
      <c r="E62" s="143"/>
    </row>
    <row r="63" spans="2:5" ht="26.25" customHeight="1">
      <c r="B63" s="143"/>
      <c r="C63" s="143"/>
      <c r="D63" s="143"/>
      <c r="E63" s="143"/>
    </row>
    <row r="64" spans="2:5" ht="26.25" customHeight="1">
      <c r="B64" s="143"/>
      <c r="C64" s="143"/>
      <c r="D64" s="143"/>
      <c r="E64" s="143"/>
    </row>
    <row r="65" spans="2:5" ht="26.25" customHeight="1">
      <c r="B65" s="143"/>
      <c r="C65" s="143"/>
      <c r="D65" s="143"/>
      <c r="E65" s="143"/>
    </row>
    <row r="66" spans="2:5" ht="26.25" customHeight="1">
      <c r="B66" s="143"/>
      <c r="C66" s="143"/>
      <c r="D66" s="143"/>
      <c r="E66" s="143"/>
    </row>
    <row r="67" spans="2:5" ht="26.25" customHeight="1">
      <c r="B67" s="143"/>
      <c r="C67" s="143"/>
      <c r="D67" s="143"/>
      <c r="E67" s="143"/>
    </row>
    <row r="68" spans="2:5" ht="26.25" customHeight="1">
      <c r="B68" s="143"/>
      <c r="C68" s="143"/>
      <c r="D68" s="143"/>
      <c r="E68" s="143"/>
    </row>
    <row r="69" spans="2:5" ht="26.25" customHeight="1">
      <c r="B69" s="143"/>
      <c r="C69" s="143"/>
      <c r="D69" s="143"/>
      <c r="E69" s="143"/>
    </row>
    <row r="70" spans="2:5" ht="26.25" customHeight="1">
      <c r="B70" s="143"/>
      <c r="C70" s="143"/>
      <c r="D70" s="143"/>
      <c r="E70" s="143"/>
    </row>
    <row r="71" spans="2:5" ht="26.25" customHeight="1">
      <c r="B71" s="143"/>
      <c r="C71" s="143"/>
      <c r="D71" s="143"/>
      <c r="E71" s="143"/>
    </row>
    <row r="72" spans="2:5" ht="26.25" customHeight="1">
      <c r="B72" s="143"/>
      <c r="C72" s="143"/>
      <c r="D72" s="143"/>
      <c r="E72" s="143"/>
    </row>
    <row r="73" spans="2:5" ht="26.25" customHeight="1">
      <c r="B73" s="143"/>
      <c r="C73" s="143"/>
      <c r="D73" s="143"/>
      <c r="E73" s="143"/>
    </row>
  </sheetData>
  <sheetProtection password="CF67" sheet="1" objects="1" scenarios="1" selectLockedCells="1"/>
  <printOptions horizontalCentered="1" verticalCentered="1"/>
  <pageMargins left="0.7479166666666667" right="0.7479166666666667" top="0.9840277777777777" bottom="0.9840277777777777" header="0.5118055555555555" footer="0.5118055555555555"/>
  <pageSetup fitToHeight="1" fitToWidth="1" horizontalDpi="300" verticalDpi="300" orientation="portrait" paperSize="9" scale="85" r:id="rId3"/>
  <legacyDrawing r:id="rId2"/>
</worksheet>
</file>

<file path=xl/worksheets/sheet9.xml><?xml version="1.0" encoding="utf-8"?>
<worksheet xmlns="http://schemas.openxmlformats.org/spreadsheetml/2006/main" xmlns:r="http://schemas.openxmlformats.org/officeDocument/2006/relationships">
  <sheetPr>
    <tabColor indexed="57"/>
  </sheetPr>
  <dimension ref="A1:E70"/>
  <sheetViews>
    <sheetView showGridLines="0" workbookViewId="0" topLeftCell="A1">
      <selection activeCell="B28" sqref="B28"/>
    </sheetView>
  </sheetViews>
  <sheetFormatPr defaultColWidth="11.421875" defaultRowHeight="26.25" customHeight="1"/>
  <cols>
    <col min="1" max="1" width="30.8515625" style="30" customWidth="1"/>
    <col min="2" max="4" width="23.00390625" style="30" bestFit="1" customWidth="1"/>
    <col min="5" max="16384" width="11.57421875" style="30" customWidth="1"/>
  </cols>
  <sheetData>
    <row r="1" ht="26.25" customHeight="1">
      <c r="A1" s="140">
        <f>Deckblatt!C10</f>
        <v>0</v>
      </c>
    </row>
    <row r="2" spans="1:4" ht="26.25" customHeight="1">
      <c r="A2" s="169" t="s">
        <v>184</v>
      </c>
      <c r="B2" s="141"/>
      <c r="C2" s="141"/>
      <c r="D2" s="141"/>
    </row>
    <row r="3" spans="1:4" ht="26.25" customHeight="1">
      <c r="A3" s="142" t="s">
        <v>122</v>
      </c>
      <c r="B3" s="76" t="str">
        <f>CONCATENATE("1. Jahr (",TEXT(Deckblatt!C14,"MM.JJJJ")," - ",TEXT(_XLL.EDATUM(Deckblatt!C14,11),"MM.JJJJ"),")")</f>
        <v>1. Jahr (01.2017 - 12.2017)</v>
      </c>
      <c r="C3" s="183" t="str">
        <f>CONCATENATE("2. Jahr (",TEXT(_XLL.EDATUM(Deckblatt!C14,12),"MM.JJJJ")," - ",TEXT(_XLL.EDATUM(Deckblatt!C14,23),"MM.JJJJ"),")")</f>
        <v>2. Jahr (01.2018 - 12.2018)</v>
      </c>
      <c r="D3" s="183" t="str">
        <f>CONCATENATE("3. Jahr (",TEXT(_XLL.EDATUM(Deckblatt!C14,24),"MM.JJJJ")," - ",TEXT(_XLL.EDATUM(Deckblatt!C14,35),"MM.JJJJ"),")")</f>
        <v>3. Jahr (01.2019 - 12.2019)</v>
      </c>
    </row>
    <row r="4" spans="1:5" ht="26.25" customHeight="1">
      <c r="A4" s="169" t="s">
        <v>185</v>
      </c>
      <c r="B4" s="71"/>
      <c r="C4" s="71"/>
      <c r="D4" s="71"/>
      <c r="E4" s="143"/>
    </row>
    <row r="5" spans="1:5" ht="26.25" customHeight="1">
      <c r="A5" s="277">
        <f>Umsatzplanung!A4</f>
        <v>0</v>
      </c>
      <c r="B5" s="260">
        <f>SUM(Umsatzplanung!AA4)</f>
        <v>0</v>
      </c>
      <c r="C5" s="260">
        <f>SUM(Umsatzplanung!K24)</f>
        <v>0</v>
      </c>
      <c r="D5" s="260">
        <f>SUM(Umsatzplanung!X24)</f>
        <v>0</v>
      </c>
      <c r="E5" s="143"/>
    </row>
    <row r="6" spans="1:5" ht="26.25" customHeight="1">
      <c r="A6" s="267">
        <f>Umsatzplanung!A5</f>
        <v>0</v>
      </c>
      <c r="B6" s="260">
        <f>SUM(Umsatzplanung!AA5)</f>
        <v>0</v>
      </c>
      <c r="C6" s="260">
        <f>SUM(Umsatzplanung!K25)</f>
        <v>0</v>
      </c>
      <c r="D6" s="260">
        <f>SUM(Umsatzplanung!X25)</f>
        <v>0</v>
      </c>
      <c r="E6" s="143"/>
    </row>
    <row r="7" spans="1:5" ht="26.25" customHeight="1">
      <c r="A7" s="267">
        <f>Umsatzplanung!A6</f>
        <v>0</v>
      </c>
      <c r="B7" s="260">
        <f>SUM(Umsatzplanung!AA6)</f>
        <v>0</v>
      </c>
      <c r="C7" s="260">
        <f>SUM(Umsatzplanung!K26)</f>
        <v>0</v>
      </c>
      <c r="D7" s="260">
        <f>SUM(Umsatzplanung!X26)</f>
        <v>0</v>
      </c>
      <c r="E7" s="143"/>
    </row>
    <row r="8" spans="1:5" ht="26.25" customHeight="1">
      <c r="A8" s="267">
        <f>Umsatzplanung!A7</f>
        <v>0</v>
      </c>
      <c r="B8" s="260">
        <f>SUM(Umsatzplanung!AA7)</f>
        <v>0</v>
      </c>
      <c r="C8" s="260">
        <f>SUM(Umsatzplanung!K27)</f>
        <v>0</v>
      </c>
      <c r="D8" s="260">
        <f>SUM(Umsatzplanung!X27)</f>
        <v>0</v>
      </c>
      <c r="E8" s="143"/>
    </row>
    <row r="9" spans="1:5" ht="26.25" customHeight="1">
      <c r="A9" s="267">
        <f>Umsatzplanung!A8</f>
        <v>0</v>
      </c>
      <c r="B9" s="260">
        <f>SUM(Umsatzplanung!AA8)</f>
        <v>0</v>
      </c>
      <c r="C9" s="260">
        <f>SUM(Umsatzplanung!K28)</f>
        <v>0</v>
      </c>
      <c r="D9" s="260">
        <f>SUM(Umsatzplanung!X28)</f>
        <v>0</v>
      </c>
      <c r="E9" s="143"/>
    </row>
    <row r="10" spans="1:5" ht="26.25" customHeight="1">
      <c r="A10" s="267">
        <f>Umsatzplanung!A9</f>
        <v>0</v>
      </c>
      <c r="B10" s="260">
        <f>SUM(Umsatzplanung!AA9)</f>
        <v>0</v>
      </c>
      <c r="C10" s="260">
        <f>SUM(Umsatzplanung!K29)</f>
        <v>0</v>
      </c>
      <c r="D10" s="260">
        <f>SUM(Umsatzplanung!X29)</f>
        <v>0</v>
      </c>
      <c r="E10" s="143"/>
    </row>
    <row r="11" spans="1:5" ht="26.25" customHeight="1">
      <c r="A11" s="267">
        <f>Umsatzplanung!A10</f>
        <v>0</v>
      </c>
      <c r="B11" s="260">
        <f>SUM(Umsatzplanung!AA10)</f>
        <v>0</v>
      </c>
      <c r="C11" s="260">
        <f>SUM(Umsatzplanung!K30)</f>
        <v>0</v>
      </c>
      <c r="D11" s="260">
        <f>SUM(Umsatzplanung!X30)</f>
        <v>0</v>
      </c>
      <c r="E11" s="143"/>
    </row>
    <row r="12" spans="1:5" ht="26.25" customHeight="1">
      <c r="A12" s="267">
        <f>Umsatzplanung!A11</f>
        <v>0</v>
      </c>
      <c r="B12" s="260">
        <f>SUM(Umsatzplanung!AA11)</f>
        <v>0</v>
      </c>
      <c r="C12" s="260">
        <f>SUM(Umsatzplanung!K31)</f>
        <v>0</v>
      </c>
      <c r="D12" s="260">
        <f>SUM(Umsatzplanung!X31)</f>
        <v>0</v>
      </c>
      <c r="E12" s="143"/>
    </row>
    <row r="13" spans="1:5" ht="26.25" customHeight="1">
      <c r="A13" s="267">
        <f>Umsatzplanung!A12</f>
        <v>0</v>
      </c>
      <c r="B13" s="260">
        <f>SUM(Umsatzplanung!AA12)</f>
        <v>0</v>
      </c>
      <c r="C13" s="260">
        <f>SUM(Umsatzplanung!K32)</f>
        <v>0</v>
      </c>
      <c r="D13" s="260">
        <f>SUM(Umsatzplanung!X32)</f>
        <v>0</v>
      </c>
      <c r="E13" s="143"/>
    </row>
    <row r="14" spans="1:5" ht="26.25" customHeight="1">
      <c r="A14" s="267">
        <f>Umsatzplanung!A13</f>
        <v>0</v>
      </c>
      <c r="B14" s="260">
        <f>SUM(Umsatzplanung!AA13)</f>
        <v>0</v>
      </c>
      <c r="C14" s="260">
        <f>SUM(Umsatzplanung!K33)</f>
        <v>0</v>
      </c>
      <c r="D14" s="260">
        <f>SUM(Umsatzplanung!X33)</f>
        <v>0</v>
      </c>
      <c r="E14" s="143"/>
    </row>
    <row r="15" spans="1:5" ht="26.25" customHeight="1">
      <c r="A15" s="267">
        <f>Umsatzplanung!A14</f>
        <v>0</v>
      </c>
      <c r="B15" s="260">
        <f>SUM(Umsatzplanung!AA14)</f>
        <v>0</v>
      </c>
      <c r="C15" s="260">
        <f>SUM(Umsatzplanung!K34)</f>
        <v>0</v>
      </c>
      <c r="D15" s="260">
        <f>SUM(Umsatzplanung!X34)</f>
        <v>0</v>
      </c>
      <c r="E15" s="143"/>
    </row>
    <row r="16" spans="1:5" ht="26.25" customHeight="1">
      <c r="A16" s="267">
        <f>Umsatzplanung!A15</f>
        <v>0</v>
      </c>
      <c r="B16" s="260">
        <f>SUM(Umsatzplanung!AA15)</f>
        <v>0</v>
      </c>
      <c r="C16" s="260">
        <f>SUM(Umsatzplanung!K35)</f>
        <v>0</v>
      </c>
      <c r="D16" s="260">
        <f>SUM(Umsatzplanung!X35)</f>
        <v>0</v>
      </c>
      <c r="E16" s="143"/>
    </row>
    <row r="17" spans="1:5" ht="26.25" customHeight="1">
      <c r="A17" s="267">
        <f>Umsatzplanung!A16</f>
        <v>0</v>
      </c>
      <c r="B17" s="260">
        <f>SUM(Umsatzplanung!AA16)</f>
        <v>0</v>
      </c>
      <c r="C17" s="260">
        <f>SUM(Umsatzplanung!K36)</f>
        <v>0</v>
      </c>
      <c r="D17" s="260">
        <f>SUM(Umsatzplanung!X36)</f>
        <v>0</v>
      </c>
      <c r="E17" s="143"/>
    </row>
    <row r="18" spans="1:5" ht="26.25" customHeight="1">
      <c r="A18" s="267">
        <f>Umsatzplanung!A17</f>
        <v>0</v>
      </c>
      <c r="B18" s="260">
        <f>SUM(Umsatzplanung!AA17)</f>
        <v>0</v>
      </c>
      <c r="C18" s="260">
        <f>SUM(Umsatzplanung!K37)</f>
        <v>0</v>
      </c>
      <c r="D18" s="260">
        <f>SUM(Umsatzplanung!X37)</f>
        <v>0</v>
      </c>
      <c r="E18" s="143"/>
    </row>
    <row r="19" spans="1:5" ht="26.25" customHeight="1">
      <c r="A19" s="267">
        <f>Umsatzplanung!A18</f>
        <v>0</v>
      </c>
      <c r="B19" s="260">
        <f>SUM(Umsatzplanung!AA18)</f>
        <v>0</v>
      </c>
      <c r="C19" s="260">
        <f>SUM(Umsatzplanung!K38)</f>
        <v>0</v>
      </c>
      <c r="D19" s="260">
        <f>SUM(Umsatzplanung!X38)</f>
        <v>0</v>
      </c>
      <c r="E19" s="143"/>
    </row>
    <row r="20" spans="1:5" ht="26.25" customHeight="1">
      <c r="A20" s="267">
        <f>Umsatzplanung!A19</f>
        <v>0</v>
      </c>
      <c r="B20" s="260">
        <f>SUM(Umsatzplanung!AA19)</f>
        <v>0</v>
      </c>
      <c r="C20" s="260">
        <f>SUM(Umsatzplanung!K39)</f>
        <v>0</v>
      </c>
      <c r="D20" s="260">
        <f>SUM(Umsatzplanung!X39)</f>
        <v>0</v>
      </c>
      <c r="E20" s="143"/>
    </row>
    <row r="21" spans="1:5" ht="26.25" customHeight="1">
      <c r="A21" s="267">
        <f>Umsatzplanung!A20</f>
        <v>0</v>
      </c>
      <c r="B21" s="261">
        <f>SUM(Umsatzplanung!AA20)</f>
        <v>0</v>
      </c>
      <c r="C21" s="261">
        <f>SUM(Umsatzplanung!K40)</f>
        <v>0</v>
      </c>
      <c r="D21" s="261">
        <f>SUM(Umsatzplanung!X40)</f>
        <v>0</v>
      </c>
      <c r="E21" s="143"/>
    </row>
    <row r="22" spans="1:5" ht="26.25" customHeight="1">
      <c r="A22" s="220" t="s">
        <v>73</v>
      </c>
      <c r="B22" s="262">
        <f>SUM(B5:B21)</f>
        <v>0</v>
      </c>
      <c r="C22" s="262">
        <f>SUM(C5:C21)</f>
        <v>0</v>
      </c>
      <c r="D22" s="262">
        <f>SUM(D5:D21)</f>
        <v>0</v>
      </c>
      <c r="E22" s="143"/>
    </row>
    <row r="23" spans="1:5" ht="26.25" customHeight="1">
      <c r="A23" s="220" t="s">
        <v>127</v>
      </c>
      <c r="B23" s="263">
        <f>SUM('Auswertung Kosten'!B8)</f>
        <v>0</v>
      </c>
      <c r="C23" s="263">
        <f>SUM('Auswertung Kosten'!C8)</f>
        <v>0</v>
      </c>
      <c r="D23" s="263">
        <f>SUM('Auswertung Kosten'!D8)</f>
        <v>0</v>
      </c>
      <c r="E23" s="143"/>
    </row>
    <row r="24" spans="1:5" ht="26.25" customHeight="1">
      <c r="A24" s="220" t="s">
        <v>186</v>
      </c>
      <c r="B24" s="264">
        <f>SUM(B22-B23)</f>
        <v>0</v>
      </c>
      <c r="C24" s="264">
        <f>SUM(C22-C23)</f>
        <v>0</v>
      </c>
      <c r="D24" s="264">
        <f>SUM(D22-D23)</f>
        <v>0</v>
      </c>
      <c r="E24" s="143"/>
    </row>
    <row r="25" spans="1:5" ht="26.25" customHeight="1">
      <c r="A25" s="158" t="s">
        <v>187</v>
      </c>
      <c r="B25" s="259" t="e">
        <f>B24/B22</f>
        <v>#DIV/0!</v>
      </c>
      <c r="C25" s="259" t="e">
        <f>C24/C22</f>
        <v>#DIV/0!</v>
      </c>
      <c r="D25" s="259" t="e">
        <f>D24/D22</f>
        <v>#DIV/0!</v>
      </c>
      <c r="E25" s="143"/>
    </row>
    <row r="26" spans="2:5" ht="26.25" customHeight="1">
      <c r="B26" s="143"/>
      <c r="C26" s="143"/>
      <c r="D26" s="143"/>
      <c r="E26" s="143"/>
    </row>
    <row r="27" spans="2:5" ht="26.25" customHeight="1">
      <c r="B27" s="143"/>
      <c r="C27" s="143"/>
      <c r="D27" s="143"/>
      <c r="E27" s="143"/>
    </row>
    <row r="28" spans="2:5" ht="26.25" customHeight="1">
      <c r="B28" s="143"/>
      <c r="C28" s="143"/>
      <c r="D28" s="143"/>
      <c r="E28" s="143"/>
    </row>
    <row r="29" spans="2:5" ht="26.25" customHeight="1">
      <c r="B29" s="143"/>
      <c r="C29" s="143"/>
      <c r="D29" s="143"/>
      <c r="E29" s="143"/>
    </row>
    <row r="30" spans="2:5" ht="26.25" customHeight="1">
      <c r="B30" s="143"/>
      <c r="C30" s="143"/>
      <c r="D30" s="143"/>
      <c r="E30" s="143"/>
    </row>
    <row r="31" spans="2:5" ht="26.25" customHeight="1">
      <c r="B31" s="143"/>
      <c r="C31" s="143"/>
      <c r="D31" s="143"/>
      <c r="E31" s="143"/>
    </row>
    <row r="32" spans="2:5" ht="26.25" customHeight="1">
      <c r="B32" s="143"/>
      <c r="C32" s="143"/>
      <c r="D32" s="143"/>
      <c r="E32" s="143"/>
    </row>
    <row r="33" spans="2:5" ht="26.25" customHeight="1">
      <c r="B33" s="143"/>
      <c r="C33" s="143"/>
      <c r="D33" s="143"/>
      <c r="E33" s="143"/>
    </row>
    <row r="34" spans="2:5" ht="26.25" customHeight="1">
      <c r="B34" s="143"/>
      <c r="C34" s="143"/>
      <c r="D34" s="143"/>
      <c r="E34" s="143"/>
    </row>
    <row r="35" spans="2:5" ht="26.25" customHeight="1">
      <c r="B35" s="143"/>
      <c r="C35" s="143"/>
      <c r="D35" s="143"/>
      <c r="E35" s="143"/>
    </row>
    <row r="36" spans="2:5" ht="26.25" customHeight="1">
      <c r="B36" s="143"/>
      <c r="C36" s="143"/>
      <c r="D36" s="143"/>
      <c r="E36" s="143"/>
    </row>
    <row r="37" spans="2:5" ht="26.25" customHeight="1">
      <c r="B37" s="143"/>
      <c r="C37" s="143"/>
      <c r="D37" s="143"/>
      <c r="E37" s="143"/>
    </row>
    <row r="38" spans="2:5" ht="26.25" customHeight="1">
      <c r="B38" s="143"/>
      <c r="C38" s="143"/>
      <c r="D38" s="143"/>
      <c r="E38" s="143"/>
    </row>
    <row r="39" spans="2:5" ht="26.25" customHeight="1">
      <c r="B39" s="143"/>
      <c r="C39" s="143"/>
      <c r="D39" s="143"/>
      <c r="E39" s="143"/>
    </row>
    <row r="40" spans="2:5" ht="26.25" customHeight="1">
      <c r="B40" s="143"/>
      <c r="C40" s="143"/>
      <c r="D40" s="143"/>
      <c r="E40" s="143"/>
    </row>
    <row r="41" spans="2:5" ht="26.25" customHeight="1">
      <c r="B41" s="143"/>
      <c r="C41" s="143"/>
      <c r="D41" s="143"/>
      <c r="E41" s="143"/>
    </row>
    <row r="42" spans="2:5" ht="26.25" customHeight="1">
      <c r="B42" s="143"/>
      <c r="C42" s="143"/>
      <c r="D42" s="143"/>
      <c r="E42" s="143"/>
    </row>
    <row r="43" spans="2:5" ht="26.25" customHeight="1">
      <c r="B43" s="143"/>
      <c r="C43" s="143"/>
      <c r="D43" s="143"/>
      <c r="E43" s="143"/>
    </row>
    <row r="44" spans="2:5" ht="26.25" customHeight="1">
      <c r="B44" s="143"/>
      <c r="C44" s="143"/>
      <c r="D44" s="143"/>
      <c r="E44" s="143"/>
    </row>
    <row r="45" spans="2:5" ht="26.25" customHeight="1">
      <c r="B45" s="143"/>
      <c r="C45" s="143"/>
      <c r="D45" s="143"/>
      <c r="E45" s="143"/>
    </row>
    <row r="46" spans="2:5" ht="26.25" customHeight="1">
      <c r="B46" s="143"/>
      <c r="C46" s="143"/>
      <c r="D46" s="143"/>
      <c r="E46" s="143"/>
    </row>
    <row r="47" spans="2:5" ht="26.25" customHeight="1">
      <c r="B47" s="143"/>
      <c r="C47" s="143"/>
      <c r="D47" s="143"/>
      <c r="E47" s="143"/>
    </row>
    <row r="48" spans="2:5" ht="26.25" customHeight="1">
      <c r="B48" s="143"/>
      <c r="C48" s="143"/>
      <c r="D48" s="143"/>
      <c r="E48" s="143"/>
    </row>
    <row r="49" spans="2:5" ht="26.25" customHeight="1">
      <c r="B49" s="143"/>
      <c r="C49" s="143"/>
      <c r="D49" s="143"/>
      <c r="E49" s="143"/>
    </row>
    <row r="50" spans="2:5" ht="26.25" customHeight="1">
      <c r="B50" s="143"/>
      <c r="C50" s="143"/>
      <c r="D50" s="143"/>
      <c r="E50" s="143"/>
    </row>
    <row r="51" spans="2:5" ht="26.25" customHeight="1">
      <c r="B51" s="143"/>
      <c r="C51" s="143"/>
      <c r="D51" s="143"/>
      <c r="E51" s="143"/>
    </row>
    <row r="52" spans="2:5" ht="26.25" customHeight="1">
      <c r="B52" s="143"/>
      <c r="C52" s="143"/>
      <c r="D52" s="143"/>
      <c r="E52" s="143"/>
    </row>
    <row r="53" spans="2:5" ht="26.25" customHeight="1">
      <c r="B53" s="143"/>
      <c r="C53" s="143"/>
      <c r="D53" s="143"/>
      <c r="E53" s="143"/>
    </row>
    <row r="54" spans="2:5" ht="26.25" customHeight="1">
      <c r="B54" s="143"/>
      <c r="C54" s="143"/>
      <c r="D54" s="143"/>
      <c r="E54" s="143"/>
    </row>
    <row r="55" spans="2:5" ht="26.25" customHeight="1">
      <c r="B55" s="143"/>
      <c r="C55" s="143"/>
      <c r="D55" s="143"/>
      <c r="E55" s="143"/>
    </row>
    <row r="56" spans="2:5" ht="26.25" customHeight="1">
      <c r="B56" s="143"/>
      <c r="C56" s="143"/>
      <c r="D56" s="143"/>
      <c r="E56" s="143"/>
    </row>
    <row r="57" spans="2:5" ht="26.25" customHeight="1">
      <c r="B57" s="143"/>
      <c r="C57" s="143"/>
      <c r="D57" s="143"/>
      <c r="E57" s="143"/>
    </row>
    <row r="58" spans="2:5" ht="26.25" customHeight="1">
      <c r="B58" s="143"/>
      <c r="C58" s="143"/>
      <c r="D58" s="143"/>
      <c r="E58" s="143"/>
    </row>
    <row r="59" spans="2:5" ht="26.25" customHeight="1">
      <c r="B59" s="143"/>
      <c r="C59" s="143"/>
      <c r="D59" s="143"/>
      <c r="E59" s="143"/>
    </row>
    <row r="60" spans="2:5" ht="26.25" customHeight="1">
      <c r="B60" s="143"/>
      <c r="C60" s="143"/>
      <c r="D60" s="143"/>
      <c r="E60" s="143"/>
    </row>
    <row r="61" spans="2:5" ht="26.25" customHeight="1">
      <c r="B61" s="143"/>
      <c r="C61" s="143"/>
      <c r="D61" s="143"/>
      <c r="E61" s="143"/>
    </row>
    <row r="62" spans="2:5" ht="26.25" customHeight="1">
      <c r="B62" s="143"/>
      <c r="C62" s="143"/>
      <c r="D62" s="143"/>
      <c r="E62" s="143"/>
    </row>
    <row r="63" spans="2:5" ht="26.25" customHeight="1">
      <c r="B63" s="143"/>
      <c r="C63" s="143"/>
      <c r="D63" s="143"/>
      <c r="E63" s="143"/>
    </row>
    <row r="64" spans="2:5" ht="26.25" customHeight="1">
      <c r="B64" s="143"/>
      <c r="C64" s="143"/>
      <c r="D64" s="143"/>
      <c r="E64" s="143"/>
    </row>
    <row r="65" spans="2:5" ht="26.25" customHeight="1">
      <c r="B65" s="143"/>
      <c r="C65" s="143"/>
      <c r="D65" s="143"/>
      <c r="E65" s="143"/>
    </row>
    <row r="66" spans="2:5" ht="26.25" customHeight="1">
      <c r="B66" s="143"/>
      <c r="C66" s="143"/>
      <c r="D66" s="143"/>
      <c r="E66" s="143"/>
    </row>
    <row r="67" spans="2:5" ht="26.25" customHeight="1">
      <c r="B67" s="143"/>
      <c r="C67" s="143"/>
      <c r="D67" s="143"/>
      <c r="E67" s="143"/>
    </row>
    <row r="68" spans="2:5" ht="26.25" customHeight="1">
      <c r="B68" s="143"/>
      <c r="C68" s="143"/>
      <c r="D68" s="143"/>
      <c r="E68" s="143"/>
    </row>
    <row r="69" spans="2:5" ht="26.25" customHeight="1">
      <c r="B69" s="143"/>
      <c r="C69" s="143"/>
      <c r="D69" s="143"/>
      <c r="E69" s="143"/>
    </row>
    <row r="70" spans="2:5" ht="26.25" customHeight="1">
      <c r="B70" s="143"/>
      <c r="C70" s="143"/>
      <c r="D70" s="143"/>
      <c r="E70" s="143"/>
    </row>
  </sheetData>
  <sheetProtection password="CF67" sheet="1" objects="1" scenarios="1" selectLockedCells="1"/>
  <printOptions horizontalCentered="1" verticalCentered="1"/>
  <pageMargins left="0.7480314960629921" right="0.7480314960629921" top="0.5905511811023623" bottom="0.5905511811023623" header="0.5118110236220472" footer="0.5118110236220472"/>
  <pageSetup horizontalDpi="300" verticalDpi="3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Stefani1971</cp:lastModifiedBy>
  <cp:lastPrinted>2017-03-03T20:36:16Z</cp:lastPrinted>
  <dcterms:created xsi:type="dcterms:W3CDTF">2016-11-11T10:38:28Z</dcterms:created>
  <dcterms:modified xsi:type="dcterms:W3CDTF">2017-03-05T12:25:40Z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